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AppData\Local\Temp\Rar$DIa0.652\"/>
    </mc:Choice>
  </mc:AlternateContent>
  <bookViews>
    <workbookView xWindow="360" yWindow="3570" windowWidth="23250" windowHeight="6450"/>
  </bookViews>
  <sheets>
    <sheet name="приложение 1" sheetId="1" r:id="rId1"/>
    <sheet name="приложение 1.1" sheetId="5" r:id="rId2"/>
    <sheet name="приложение 1.3 Неуказные " sheetId="7" r:id="rId3"/>
  </sheets>
  <definedNames>
    <definedName name="_xlnm.Print_Titles" localSheetId="0">'приложение 1'!$4:$6</definedName>
    <definedName name="_xlnm.Print_Titles" localSheetId="1">'приложение 1.1'!$4:$6</definedName>
    <definedName name="_xlnm.Print_Area" localSheetId="0">'приложение 1'!$A$1:$K$92</definedName>
    <definedName name="_xlnm.Print_Area" localSheetId="1">'приложение 1.1'!$A$1:$H$17</definedName>
    <definedName name="_xlnm.Print_Area" localSheetId="2">'приложение 1.3 Неуказные '!$A$1:$Q$27</definedName>
  </definedNames>
  <calcPr calcId="152511"/>
</workbook>
</file>

<file path=xl/calcChain.xml><?xml version="1.0" encoding="utf-8"?>
<calcChain xmlns="http://schemas.openxmlformats.org/spreadsheetml/2006/main">
  <c r="J84" i="1" l="1"/>
  <c r="I85" i="1" l="1"/>
  <c r="I83" i="1" s="1"/>
  <c r="J85" i="1" l="1"/>
  <c r="J21" i="1"/>
  <c r="J28" i="1"/>
  <c r="E59" i="1"/>
  <c r="E53" i="1"/>
  <c r="E47" i="1"/>
  <c r="E40" i="1"/>
  <c r="E66" i="1" s="1"/>
  <c r="E67" i="1" s="1"/>
  <c r="E9" i="1"/>
  <c r="E68" i="1" l="1"/>
  <c r="C59" i="1" l="1"/>
  <c r="B10" i="1"/>
  <c r="C47" i="1" l="1"/>
  <c r="J63" i="1" l="1"/>
  <c r="J48" i="1"/>
  <c r="J32" i="1"/>
  <c r="J29" i="1"/>
  <c r="J18" i="1"/>
  <c r="J17" i="1"/>
  <c r="J16" i="1"/>
  <c r="J15" i="1"/>
  <c r="F47" i="1"/>
  <c r="D47" i="1"/>
  <c r="D83" i="1"/>
  <c r="C40" i="1" l="1"/>
  <c r="C9" i="1"/>
  <c r="F59" i="1"/>
  <c r="F53" i="1"/>
  <c r="F40" i="1"/>
  <c r="F9" i="1"/>
  <c r="C66" i="1" l="1"/>
  <c r="C67" i="1" s="1"/>
  <c r="F66" i="1"/>
  <c r="F67" i="1" s="1"/>
  <c r="I28" i="1"/>
  <c r="I37" i="1"/>
  <c r="J37" i="1" s="1"/>
  <c r="C68" i="1" l="1"/>
  <c r="F68" i="1"/>
  <c r="D59" i="1"/>
  <c r="D53" i="1"/>
  <c r="D40" i="1"/>
  <c r="D9" i="1"/>
  <c r="D66" i="1" l="1"/>
  <c r="D67" i="1" s="1"/>
  <c r="B83" i="1"/>
  <c r="J83" i="1" s="1"/>
  <c r="D68" i="1" l="1"/>
  <c r="I38" i="1"/>
  <c r="I24" i="1"/>
  <c r="J24" i="1" s="1"/>
  <c r="I23" i="1"/>
  <c r="J23" i="1" s="1"/>
  <c r="I22" i="1"/>
  <c r="J22" i="1" s="1"/>
  <c r="B9" i="1" l="1"/>
  <c r="J39" i="1"/>
  <c r="I54" i="1"/>
  <c r="J54" i="1" s="1"/>
  <c r="I43" i="1"/>
  <c r="J43" i="1" s="1"/>
  <c r="I12" i="1"/>
  <c r="J12" i="1" s="1"/>
  <c r="I45" i="1" l="1"/>
  <c r="J45" i="1" s="1"/>
  <c r="H40" i="1"/>
  <c r="G40" i="1"/>
  <c r="F12" i="5" l="1"/>
  <c r="F11" i="5"/>
  <c r="F10" i="5"/>
  <c r="D9" i="5"/>
  <c r="F9" i="5" s="1"/>
  <c r="G9" i="5" s="1"/>
  <c r="I30" i="1" l="1"/>
  <c r="J30" i="1" s="1"/>
  <c r="P11" i="7" l="1"/>
  <c r="J11" i="7"/>
  <c r="E11" i="7"/>
  <c r="D11" i="7"/>
  <c r="G11" i="7" l="1"/>
  <c r="I88" i="1" l="1"/>
  <c r="I89" i="1"/>
  <c r="J89" i="1" s="1"/>
  <c r="I90" i="1"/>
  <c r="J90" i="1" s="1"/>
  <c r="I87" i="1"/>
  <c r="J87" i="1" s="1"/>
  <c r="G59" i="1" l="1"/>
  <c r="H59" i="1"/>
  <c r="B59" i="1"/>
  <c r="J69" i="1" l="1"/>
  <c r="J70" i="1"/>
  <c r="B73" i="1" l="1"/>
  <c r="L65" i="1"/>
  <c r="I46" i="1"/>
  <c r="J46" i="1" s="1"/>
  <c r="I44" i="1"/>
  <c r="J44" i="1" s="1"/>
  <c r="I42" i="1"/>
  <c r="J42" i="1" s="1"/>
  <c r="I41" i="1"/>
  <c r="J41" i="1" s="1"/>
  <c r="I50" i="1"/>
  <c r="J50" i="1" s="1"/>
  <c r="I51" i="1"/>
  <c r="J51" i="1" s="1"/>
  <c r="I52" i="1"/>
  <c r="J52" i="1" s="1"/>
  <c r="B49" i="1"/>
  <c r="H10" i="1"/>
  <c r="B40" i="1"/>
  <c r="B53" i="1"/>
  <c r="J40" i="1" l="1"/>
  <c r="B71" i="1"/>
  <c r="B47" i="1"/>
  <c r="B66" i="1" s="1"/>
  <c r="B67" i="1" s="1"/>
  <c r="I34" i="1"/>
  <c r="J34" i="1" s="1"/>
  <c r="B68" i="1" l="1"/>
  <c r="I35" i="1"/>
  <c r="J35" i="1" s="1"/>
  <c r="G73" i="1" l="1"/>
  <c r="H73" i="1"/>
  <c r="I82" i="1"/>
  <c r="J82" i="1" s="1"/>
  <c r="I80" i="1"/>
  <c r="J80" i="1" s="1"/>
  <c r="G76" i="1"/>
  <c r="H76" i="1"/>
  <c r="I74" i="1"/>
  <c r="J74" i="1" s="1"/>
  <c r="I77" i="1"/>
  <c r="J77" i="1" s="1"/>
  <c r="I81" i="1"/>
  <c r="J81" i="1" s="1"/>
  <c r="I79" i="1"/>
  <c r="J79" i="1" s="1"/>
  <c r="I72" i="1"/>
  <c r="J72" i="1" s="1"/>
  <c r="I78" i="1"/>
  <c r="J78" i="1" s="1"/>
  <c r="I75" i="1"/>
  <c r="J75" i="1" s="1"/>
  <c r="I76" i="1" l="1"/>
  <c r="J76" i="1" s="1"/>
  <c r="I73" i="1"/>
  <c r="J73" i="1" s="1"/>
  <c r="I49" i="1"/>
  <c r="J49" i="1" s="1"/>
  <c r="H49" i="1"/>
  <c r="H9" i="1"/>
  <c r="I26" i="1"/>
  <c r="J26" i="1" s="1"/>
  <c r="I27" i="1"/>
  <c r="J27" i="1" s="1"/>
  <c r="I25" i="1"/>
  <c r="J25" i="1" s="1"/>
  <c r="I20" i="1"/>
  <c r="J20" i="1" s="1"/>
  <c r="I14" i="1"/>
  <c r="J14" i="1" s="1"/>
  <c r="J71" i="1" l="1"/>
  <c r="I40" i="1"/>
  <c r="I36" i="1"/>
  <c r="J36" i="1" s="1"/>
  <c r="I31" i="1"/>
  <c r="J31" i="1" s="1"/>
  <c r="I19" i="1"/>
  <c r="J19" i="1" s="1"/>
  <c r="I11" i="1"/>
  <c r="I13" i="1"/>
  <c r="J10" i="1" l="1"/>
  <c r="J9" i="1" s="1"/>
  <c r="J13" i="1"/>
  <c r="I33" i="1"/>
  <c r="J33" i="1" s="1"/>
  <c r="G71" i="1" l="1"/>
  <c r="I60" i="1" l="1"/>
  <c r="J60" i="1" s="1"/>
  <c r="G9" i="1" l="1"/>
  <c r="I10" i="1" l="1"/>
  <c r="I9" i="1" s="1"/>
  <c r="I64" i="1" l="1"/>
  <c r="J64" i="1" s="1"/>
  <c r="H53" i="1" l="1"/>
  <c r="H47" i="1" l="1"/>
  <c r="H66" i="1" l="1"/>
  <c r="H67" i="1" l="1"/>
  <c r="I61" i="1" l="1"/>
  <c r="J61" i="1" s="1"/>
  <c r="I62" i="1"/>
  <c r="J62" i="1" s="1"/>
  <c r="I57" i="1"/>
  <c r="J57" i="1" s="1"/>
  <c r="I58" i="1"/>
  <c r="J58" i="1" s="1"/>
  <c r="I55" i="1"/>
  <c r="J55" i="1" s="1"/>
  <c r="J59" i="1" l="1"/>
  <c r="I59" i="1"/>
  <c r="H68" i="1" l="1"/>
  <c r="G53" i="1" l="1"/>
  <c r="G66" i="1" s="1"/>
  <c r="G68" i="1" s="1"/>
  <c r="I68" i="1" s="1"/>
  <c r="I56" i="1"/>
  <c r="J56" i="1" s="1"/>
  <c r="I53" i="1" l="1"/>
  <c r="J53" i="1" s="1"/>
  <c r="I65" i="1"/>
  <c r="J65" i="1" s="1"/>
  <c r="I47" i="1" l="1"/>
  <c r="I66" i="1" s="1"/>
  <c r="I67" i="1" s="1"/>
  <c r="G67" i="1"/>
  <c r="J47" i="1" l="1"/>
  <c r="J66" i="1" s="1"/>
  <c r="J67" i="1" s="1"/>
  <c r="J68" i="1"/>
  <c r="H71" i="1"/>
  <c r="I71" i="1"/>
</calcChain>
</file>

<file path=xl/sharedStrings.xml><?xml version="1.0" encoding="utf-8"?>
<sst xmlns="http://schemas.openxmlformats.org/spreadsheetml/2006/main" count="169" uniqueCount="138">
  <si>
    <t>ПОКАЗАТЕЛИ</t>
  </si>
  <si>
    <t>ИТОГО ДОХОДОВ</t>
  </si>
  <si>
    <t>Налог на прибыль организаций</t>
  </si>
  <si>
    <t>Налог на доходы физических лиц</t>
  </si>
  <si>
    <t>Акцизы</t>
  </si>
  <si>
    <t>Прочие налоговые доходы</t>
  </si>
  <si>
    <t>Неналоговые доходы</t>
  </si>
  <si>
    <t>ИТОГО РАСХОДОВ</t>
  </si>
  <si>
    <t>Профицит (+)/дефицит (-)</t>
  </si>
  <si>
    <t>Изменение остатков средств бюджета</t>
  </si>
  <si>
    <t>Акции и иные формы участия в капитале</t>
  </si>
  <si>
    <t>Раздел I. Социально-значимые расходы</t>
  </si>
  <si>
    <t>Раздел II. Первоочередные расходы</t>
  </si>
  <si>
    <t xml:space="preserve">Расходы на первоочередные нужды, из них:                   </t>
  </si>
  <si>
    <t>Расходы на прочие нужды, из них:</t>
  </si>
  <si>
    <t>Раздел III. Расходы</t>
  </si>
  <si>
    <t>Итого расходов без учёта безвозмездных поступлений</t>
  </si>
  <si>
    <t>ДОХОДЫ БЮДЖЕТА</t>
  </si>
  <si>
    <t>НАЛОГОВЫЕ И НЕНАЛОГОВЫЕ ДОХОДЫ</t>
  </si>
  <si>
    <t>Налог на вмененный доход</t>
  </si>
  <si>
    <t>Единый сельскохозяйственный налог</t>
  </si>
  <si>
    <t>Налог на имущество физических лиц</t>
  </si>
  <si>
    <t>Транспортный налог</t>
  </si>
  <si>
    <t>Земельный налог</t>
  </si>
  <si>
    <t>БЕЗВОЗМЕЗДНЫЕ ПОСТУПЛЕНИЯ</t>
  </si>
  <si>
    <t>Дотации, в т.ч.</t>
  </si>
  <si>
    <t>на выравнивание бюджетной обеспеченности</t>
  </si>
  <si>
    <t>на поддержку мер по обеспечению сбалансированности бюджетов</t>
  </si>
  <si>
    <t>Субсидии, в т.ч.</t>
  </si>
  <si>
    <t>капитального характера</t>
  </si>
  <si>
    <t>Субвенции</t>
  </si>
  <si>
    <t>Иные межбюджетные трансферты</t>
  </si>
  <si>
    <t>РАСХОДЫ  БЮДЖЕТА</t>
  </si>
  <si>
    <t>Общий объём фонда оплаты труда и взносы по обязательному социальному страхованию на выплаты по оплате труда работников и иные выплаты работникам, в т.ч.</t>
  </si>
  <si>
    <t>работников автономных и бюджетных учреждений</t>
  </si>
  <si>
    <t>Стипендии</t>
  </si>
  <si>
    <t>Расходы на обязательное медицинское страхование неработающего населения</t>
  </si>
  <si>
    <t>Иные выплаты</t>
  </si>
  <si>
    <t>Публичные нормативные выплаты гражданам несоциального характера</t>
  </si>
  <si>
    <t>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</si>
  <si>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Исполнение судебных актов</t>
  </si>
  <si>
    <t>Премии и гранты</t>
  </si>
  <si>
    <t>Резервные средства</t>
  </si>
  <si>
    <t>Уровень дефицита бюджета к налоговым и неналоговым доходам, %</t>
  </si>
  <si>
    <t>Уровень дефицита бюджета к налоговым и неналоговым доходам с учетом Бюджетного кодекса Российской Федерации, %</t>
  </si>
  <si>
    <t>Долговые обязательства в цен.бумагах</t>
  </si>
  <si>
    <t xml:space="preserve"> - погашение бюджетных кредитов</t>
  </si>
  <si>
    <t>Кредиты, полученные от кредитных организаций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</si>
  <si>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</si>
  <si>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</si>
  <si>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Остатки средств бюджетов всего, в том числе:</t>
  </si>
  <si>
    <t>остатки целевых средств</t>
  </si>
  <si>
    <t>остатки нецелевых средств</t>
  </si>
  <si>
    <t>Увеличение (+)</t>
  </si>
  <si>
    <t>Уменьшение (-)</t>
  </si>
  <si>
    <t>Всего</t>
  </si>
  <si>
    <t>Текущий финансовый год</t>
  </si>
  <si>
    <t>Упрощенная система налогообложения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</si>
  <si>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</t>
  </si>
  <si>
    <t>Уплата налогов, сборов и иных платежей</t>
  </si>
  <si>
    <t>Бюджетные кредит, полученные от других бюджетов</t>
  </si>
  <si>
    <t xml:space="preserve"> - получение бюджетных кредитов</t>
  </si>
  <si>
    <t>Прочие источники финансирования дефицита бюджета</t>
  </si>
  <si>
    <t>СПРАВОЧНО:</t>
  </si>
  <si>
    <t>Налог на имущество организаций</t>
  </si>
  <si>
    <t>Другие расходы (за искл. групп 1, 2 и 3.1)</t>
  </si>
  <si>
    <t>Примечание 
(краткое обоснование изменений)</t>
  </si>
  <si>
    <t>Социальные выплаты гражданам</t>
  </si>
  <si>
    <t>ИТОГО ИСТОЧНИКИ ФИНАНСИРОВАНИЯ ДЕФИЦИТОВ БЮДЖЕТОВ</t>
  </si>
  <si>
    <t>(тыс.руб.)</t>
  </si>
  <si>
    <t>7</t>
  </si>
  <si>
    <t>на частичную компенсацию дополнительных расходов на повышение оплаты труда работников бюджетной сферы</t>
  </si>
  <si>
    <t>Бюджетные ассигнования 
с учетом проекта</t>
  </si>
  <si>
    <t>Безвозмездные поступления от других бюджетов бюджетной системы Российской Федерации, всего</t>
  </si>
  <si>
    <t>Расходы на обслуживание мун.долга</t>
  </si>
  <si>
    <t>муниципальных органов</t>
  </si>
  <si>
    <t>Иные закупки товаров, работ и услуг для обеспечения муниципальных нужд (за исключением закупки товаров, работ, услуг в целях капитального ремонта муниципального имущества</t>
  </si>
  <si>
    <t>Субсидии некоммерческим организациям (за исключением муниципальных учреждений)</t>
  </si>
  <si>
    <t xml:space="preserve">Капитальные вложения в объекты недвижимого имущества муниципальной собственности                                                                                                                                              </t>
  </si>
  <si>
    <t>Закупка товаров, работ, услуг в целях капитального ремонта муниципального имущества</t>
  </si>
  <si>
    <t>Исполнение муниципальных гарантий без права регрессивного требования гаранта к принципалу или уступки гаранту прав</t>
  </si>
  <si>
    <t>Исполнение муниципальных гарантий</t>
  </si>
  <si>
    <t>Приложение 1</t>
  </si>
  <si>
    <t>Приложение 1.1</t>
  </si>
  <si>
    <t>Изменения, предусмотренные проектом</t>
  </si>
  <si>
    <t>х</t>
  </si>
  <si>
    <t>Остаток на отчетную дату</t>
  </si>
  <si>
    <t>Направление расходов за счет остатков средств</t>
  </si>
  <si>
    <t>Направление расходов за счет остатков средств на начало года, в том числе:</t>
  </si>
  <si>
    <t>Верхний предел муниципального долга на конец года, в том числе</t>
  </si>
  <si>
    <t>кредиты кредитных организаций</t>
  </si>
  <si>
    <t>бюджетные кредиты</t>
  </si>
  <si>
    <t>в том числе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НК РФ</t>
  </si>
  <si>
    <t>верхний предел долга по муниципальным гарантиям на конец года</t>
  </si>
  <si>
    <t>Первоначальный бюджет 
(Бюджетные ассигнования 
на 1 января 2020 г. в соответствии с решениями)</t>
  </si>
  <si>
    <t>Остаток на 01.01.2020 год</t>
  </si>
  <si>
    <t>Изменение количества строк и столбцов не допускается</t>
  </si>
  <si>
    <t xml:space="preserve">Направление </t>
  </si>
  <si>
    <t xml:space="preserve"> 2019 год
(факт)</t>
  </si>
  <si>
    <t>2020 ГОД</t>
  </si>
  <si>
    <t>ПЛАН всего</t>
  </si>
  <si>
    <r>
      <t>Руководитель, заместители руководителя, руководители структурных подразделений  и их заместители 
(</t>
    </r>
    <r>
      <rPr>
        <sz val="12"/>
        <color theme="1"/>
        <rFont val="Times New Roman"/>
        <family val="1"/>
        <charset val="204"/>
      </rPr>
      <t>по полномочиям местных бюджетов)</t>
    </r>
    <r>
      <rPr>
        <b/>
        <sz val="12"/>
        <color theme="1"/>
        <rFont val="Times New Roman"/>
        <family val="1"/>
        <charset val="204"/>
      </rPr>
      <t xml:space="preserve">
</t>
    </r>
  </si>
  <si>
    <t>Внешние совместители</t>
  </si>
  <si>
    <r>
      <rPr>
        <b/>
        <sz val="12"/>
        <color theme="1"/>
        <rFont val="Times New Roman"/>
        <family val="1"/>
        <charset val="204"/>
      </rPr>
      <t xml:space="preserve">Прочие  категории
</t>
    </r>
    <r>
      <rPr>
        <sz val="12"/>
        <color theme="1"/>
        <rFont val="Times New Roman"/>
        <family val="1"/>
        <charset val="204"/>
      </rPr>
      <t xml:space="preserve">
</t>
    </r>
  </si>
  <si>
    <t>ТРЕБУЕТСЯ ДОПОЛНИТЕЛЬНО</t>
  </si>
  <si>
    <t>ФОТ с начислениями (тыс.руб)</t>
  </si>
  <si>
    <t>ССЧ</t>
  </si>
  <si>
    <t>СЗП  (руб.)</t>
  </si>
  <si>
    <r>
      <rPr>
        <b/>
        <sz val="16"/>
        <color theme="1"/>
        <rFont val="Times New Roman"/>
        <family val="1"/>
        <charset val="204"/>
      </rPr>
      <t>Общее образование (Прз 0702)</t>
    </r>
    <r>
      <rPr>
        <sz val="14"/>
        <color theme="1"/>
        <rFont val="Times New Roman"/>
        <family val="1"/>
        <charset val="204"/>
      </rPr>
      <t xml:space="preserve">
</t>
    </r>
  </si>
  <si>
    <t xml:space="preserve">Дополнительное образование детей за исключением  "Указных категорий"  (Прз 0703 - ФОТ Указных категорий)
</t>
  </si>
  <si>
    <t>Другие вопросы в области образования (0709 - ХЭБ, ЦБ)</t>
  </si>
  <si>
    <t>КУЛЬТУРА за исключением указных категорий (раздел 0800 - ФОТ "Указных категорий")</t>
  </si>
  <si>
    <r>
      <rPr>
        <b/>
        <sz val="16"/>
        <color theme="1"/>
        <rFont val="Times New Roman"/>
        <family val="1"/>
        <charset val="204"/>
      </rPr>
      <t xml:space="preserve">ХЭБ, ЦБ </t>
    </r>
    <r>
      <rPr>
        <b/>
        <sz val="18"/>
        <color theme="1"/>
        <rFont val="Times New Roman"/>
        <family val="1"/>
        <charset val="204"/>
      </rPr>
      <t xml:space="preserve">по вопросам образования и культуры </t>
    </r>
    <r>
      <rPr>
        <b/>
        <sz val="14"/>
        <color theme="1"/>
        <rFont val="Times New Roman"/>
        <family val="1"/>
        <charset val="204"/>
      </rPr>
      <t>(раздел 400, подраздел 412)</t>
    </r>
  </si>
  <si>
    <t xml:space="preserve">* информация заполняется по категориям работников, осуществляющих деятельность по полномочиям местных бюджетов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оплата труда которых осуществляется за счет субвенций из бюджета РБ)
</t>
  </si>
  <si>
    <t>Справочно:</t>
  </si>
  <si>
    <t>Государственная пошлина</t>
  </si>
  <si>
    <t>Доходы от использования имущества, находящегося в государственной и муниципальной  собственности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</si>
  <si>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</si>
  <si>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</si>
  <si>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 xml:space="preserve">Прочие безвозмездные поступления </t>
  </si>
  <si>
    <t>Изменения в соответствии с решениями</t>
  </si>
  <si>
    <t>Государственных (муниципальных) органов</t>
  </si>
  <si>
    <t xml:space="preserve">Исполнитель    </t>
  </si>
  <si>
    <t>Свод изменений к проекту решения о внесении изменений 
в бюджет сельского поселения Чувалкиповский сельсовет  муниципального района Чишминский район  Республики Башкортостан 
на 2020 год и на плановый период 2021 и 2022 годов</t>
  </si>
  <si>
    <t>Глава Администрации сельского поселения Чувалкиповский сельсовет</t>
  </si>
  <si>
    <t>Т.Ф.Каримов</t>
  </si>
  <si>
    <t>Изменения в соответствии 03.02.2020 года № 30</t>
  </si>
  <si>
    <t>Изменения в соответствии с решением от 18.02.2020 года № 36</t>
  </si>
  <si>
    <t>Изменения в соответствии с решением от 02.04.2020 года №39</t>
  </si>
  <si>
    <t>Изменения в соответствии с решением от 20.04.2020 года №40</t>
  </si>
  <si>
    <t>Дополнительная потребность в средствах на фонд оплаты труда работников ПО ПОЛНОМОЧИЯМ МЕСТНЫХ БЮДЖЕТОВ за исключением "Указных" категорий* сельского поселения Чувалкиповский сельсовет муниципальноого района Чишминский район Республики Башкортостан</t>
  </si>
  <si>
    <t>средства, поступившие от физических и юридичеких лиц</t>
  </si>
  <si>
    <t xml:space="preserve">На  приобретение   трактора  Белорус МТЗ 82 с навесным оборудованием за счет средств, поступивших от физических и юридических лиц (ППМИ 2020)  </t>
  </si>
  <si>
    <t xml:space="preserve">На капитальный ремонт водопроводных сетей в д.Абраево, за счет средств, поступивших от физических лиц и юридических лиц (ППМИ 2019)  </t>
  </si>
  <si>
    <t>Остаток на 18.05.2020г. -27 тыс. руб. (средства МР- 27 тыс. руб.)</t>
  </si>
  <si>
    <t>На капитальный ремонт водопроводных сетей в д.Абраево, приобретение   трактора  Белорус МТЗ 82 с навесным оборудованием.</t>
  </si>
  <si>
    <t>1)  Собственный остаток -730,2 тыс. руб.,(из них средства физических и юридических лиц (ППМИ) - 212 тыс. руб.)      2) средства  республиканского и федерального  бюджетов –  823,5 тыс. руб.                              
3) средства бюджета муниципального района –  100,09 тыс. руб. (в т.ч. остаток Дорожного фонда – 0,09 тыс. руб.).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</si>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</sst>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44" formatCode="_-* #,##0.00&quot;р.&quot;_-;\-* #,##0.00&quot;р.&quot;_-;_-* &quot;-&quot;??&quot;р.&quot;_-;_-@_-"/>
    <numFmt numFmtId="164" formatCode="_-* #,##0.00\ _₽_-;\-* #,##0.00\ _₽_-;_-* &quot;-&quot;??\ _₽_-;_-@_-"/>
    <numFmt numFmtId="165" formatCode="#,##0_ ;\-#,##0\ "/>
    <numFmt numFmtId="166" formatCode="#,##0.000_ ;\-#,##0.000\ "/>
    <numFmt numFmtId="167" formatCode="_-* #,##0.0\ _₽_-;\-* #,##0.0\ _₽_-;_-* &quot;-&quot;??\ _₽_-;_-@_-"/>
  </numFmts>
  <fonts count="50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2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0" tint="-0.34998626667073579"/>
      <name val="Times New Roman"/>
      <family val="1"/>
      <charset val="204"/>
    </font>
    <font>
      <i/>
      <strike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000000"/>
      <name val="Segoe UI"/>
      <family val="2"/>
      <charset val="204"/>
    </font>
    <font>
      <sz val="2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charset val="204"/>
    </font>
    <font>
      <u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" fillId="0" borderId="0"/>
    <xf numFmtId="0" fontId="30" fillId="0" borderId="0"/>
    <xf numFmtId="0" fontId="1" fillId="0" borderId="0"/>
    <xf numFmtId="0" fontId="39" fillId="0" borderId="0"/>
    <xf numFmtId="0" fontId="1" fillId="0" borderId="0"/>
    <xf numFmtId="164" fontId="48" fillId="0" borderId="0" applyFont="0" applyFill="0" applyBorder="0" applyAlignment="0" applyProtection="0"/>
  </cellStyleXfs>
  <cellXfs count="243">
    <xf numFmtId="0" fontId="0" fillId="0" borderId="0" xfId="0"/>
    <xf numFmtId="41" fontId="5" fillId="0" borderId="0" xfId="0" applyNumberFormat="1" applyFont="1" applyFill="1" applyAlignment="1">
      <alignment wrapText="1"/>
    </xf>
    <xf numFmtId="41" fontId="3" fillId="0" borderId="0" xfId="0" applyNumberFormat="1" applyFont="1" applyFill="1" applyAlignment="1">
      <alignment vertical="center" wrapText="1"/>
    </xf>
    <xf numFmtId="41" fontId="5" fillId="0" borderId="0" xfId="0" applyNumberFormat="1" applyFont="1" applyFill="1" applyAlignment="1">
      <alignment vertical="center" wrapText="1"/>
    </xf>
    <xf numFmtId="41" fontId="4" fillId="0" borderId="0" xfId="0" applyNumberFormat="1" applyFont="1" applyFill="1" applyAlignment="1">
      <alignment vertical="center" wrapText="1"/>
    </xf>
    <xf numFmtId="41" fontId="9" fillId="0" borderId="0" xfId="0" applyNumberFormat="1" applyFont="1" applyFill="1" applyAlignment="1">
      <alignment vertical="center" wrapText="1"/>
    </xf>
    <xf numFmtId="166" fontId="5" fillId="0" borderId="0" xfId="0" applyNumberFormat="1" applyFont="1" applyFill="1" applyAlignment="1">
      <alignment vertical="center" wrapText="1"/>
    </xf>
    <xf numFmtId="3" fontId="3" fillId="0" borderId="0" xfId="0" applyNumberFormat="1" applyFont="1" applyFill="1" applyAlignment="1">
      <alignment wrapText="1"/>
    </xf>
    <xf numFmtId="41" fontId="3" fillId="0" borderId="0" xfId="0" applyNumberFormat="1" applyFont="1" applyFill="1" applyBorder="1" applyAlignment="1">
      <alignment wrapText="1"/>
    </xf>
    <xf numFmtId="41" fontId="5" fillId="0" borderId="0" xfId="0" applyNumberFormat="1" applyFont="1" applyFill="1" applyBorder="1" applyAlignment="1">
      <alignment horizontal="right" vertical="center" wrapText="1"/>
    </xf>
    <xf numFmtId="41" fontId="4" fillId="0" borderId="1" xfId="0" applyNumberFormat="1" applyFont="1" applyFill="1" applyBorder="1" applyAlignment="1">
      <alignment horizontal="left" vertical="top" wrapText="1"/>
    </xf>
    <xf numFmtId="41" fontId="4" fillId="0" borderId="0" xfId="0" applyNumberFormat="1" applyFont="1" applyFill="1" applyAlignment="1">
      <alignment wrapText="1"/>
    </xf>
    <xf numFmtId="41" fontId="3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41" fontId="3" fillId="0" borderId="1" xfId="0" applyNumberFormat="1" applyFont="1" applyFill="1" applyBorder="1" applyAlignment="1">
      <alignment horizontal="left" vertical="top" wrapText="1"/>
    </xf>
    <xf numFmtId="3" fontId="6" fillId="0" borderId="1" xfId="1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41" fontId="5" fillId="0" borderId="0" xfId="0" applyNumberFormat="1" applyFont="1" applyFill="1" applyBorder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top" wrapText="1"/>
    </xf>
    <xf numFmtId="41" fontId="7" fillId="0" borderId="0" xfId="0" applyNumberFormat="1" applyFont="1" applyFill="1" applyAlignment="1">
      <alignment wrapText="1"/>
    </xf>
    <xf numFmtId="41" fontId="4" fillId="0" borderId="0" xfId="0" applyNumberFormat="1" applyFont="1" applyFill="1" applyBorder="1" applyAlignment="1">
      <alignment horizontal="left" vertical="top" wrapText="1"/>
    </xf>
    <xf numFmtId="165" fontId="17" fillId="0" borderId="0" xfId="0" applyNumberFormat="1" applyFont="1" applyFill="1" applyBorder="1" applyAlignment="1">
      <alignment horizontal="right" vertical="center" wrapText="1"/>
    </xf>
    <xf numFmtId="41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horizontal="center" wrapText="1"/>
    </xf>
    <xf numFmtId="3" fontId="0" fillId="0" borderId="0" xfId="0" applyNumberFormat="1" applyFill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41" fontId="16" fillId="0" borderId="0" xfId="0" applyNumberFormat="1" applyFont="1" applyFill="1" applyAlignment="1">
      <alignment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14" fillId="0" borderId="1" xfId="0" applyNumberFormat="1" applyFont="1" applyFill="1" applyBorder="1" applyAlignment="1">
      <alignment horizontal="right" vertical="top" wrapText="1"/>
    </xf>
    <xf numFmtId="3" fontId="13" fillId="0" borderId="1" xfId="0" applyNumberFormat="1" applyFont="1" applyFill="1" applyBorder="1" applyAlignment="1">
      <alignment horizontal="right" vertical="top" wrapText="1"/>
    </xf>
    <xf numFmtId="41" fontId="13" fillId="0" borderId="1" xfId="0" applyNumberFormat="1" applyFont="1" applyFill="1" applyBorder="1" applyAlignment="1">
      <alignment horizontal="right" vertical="top" wrapText="1"/>
    </xf>
    <xf numFmtId="3" fontId="5" fillId="0" borderId="1" xfId="0" applyNumberFormat="1" applyFont="1" applyFill="1" applyBorder="1" applyAlignment="1">
      <alignment horizontal="right" vertical="top" wrapText="1"/>
    </xf>
    <xf numFmtId="3" fontId="7" fillId="0" borderId="1" xfId="0" applyNumberFormat="1" applyFont="1" applyFill="1" applyBorder="1" applyAlignment="1">
      <alignment horizontal="right"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3" fontId="21" fillId="0" borderId="1" xfId="1" applyNumberFormat="1" applyFont="1" applyFill="1" applyBorder="1" applyAlignment="1" applyProtection="1">
      <alignment horizontal="left" vertical="top" wrapText="1"/>
      <protection locked="0"/>
    </xf>
    <xf numFmtId="3" fontId="10" fillId="0" borderId="1" xfId="1" applyNumberFormat="1" applyFont="1" applyFill="1" applyBorder="1" applyAlignment="1" applyProtection="1">
      <alignment horizontal="left" vertical="top" wrapText="1"/>
      <protection locked="0"/>
    </xf>
    <xf numFmtId="3" fontId="8" fillId="0" borderId="1" xfId="1" applyNumberFormat="1" applyFont="1" applyFill="1" applyBorder="1" applyAlignment="1" applyProtection="1">
      <alignment horizontal="left" vertical="top" wrapText="1"/>
      <protection locked="0"/>
    </xf>
    <xf numFmtId="41" fontId="3" fillId="0" borderId="0" xfId="0" applyNumberFormat="1" applyFont="1" applyFill="1" applyAlignment="1">
      <alignment horizontal="left" vertical="top" wrapText="1"/>
    </xf>
    <xf numFmtId="41" fontId="3" fillId="0" borderId="0" xfId="0" applyNumberFormat="1" applyFont="1" applyFill="1" applyAlignment="1">
      <alignment horizontal="left" wrapText="1"/>
    </xf>
    <xf numFmtId="41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left" vertical="top" wrapText="1"/>
    </xf>
    <xf numFmtId="49" fontId="22" fillId="0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top" wrapText="1"/>
    </xf>
    <xf numFmtId="3" fontId="5" fillId="0" borderId="3" xfId="0" applyNumberFormat="1" applyFont="1" applyFill="1" applyBorder="1" applyAlignment="1">
      <alignment horizontal="right" vertical="top" wrapText="1"/>
    </xf>
    <xf numFmtId="3" fontId="3" fillId="0" borderId="3" xfId="0" applyNumberFormat="1" applyFont="1" applyFill="1" applyBorder="1" applyAlignment="1">
      <alignment horizontal="right" vertical="top" wrapText="1"/>
    </xf>
    <xf numFmtId="3" fontId="6" fillId="0" borderId="1" xfId="0" applyNumberFormat="1" applyFont="1" applyFill="1" applyBorder="1" applyAlignment="1">
      <alignment horizontal="right" vertical="top"/>
    </xf>
    <xf numFmtId="3" fontId="6" fillId="0" borderId="1" xfId="0" applyNumberFormat="1" applyFont="1" applyFill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right" vertical="top"/>
    </xf>
    <xf numFmtId="3" fontId="4" fillId="0" borderId="1" xfId="0" applyNumberFormat="1" applyFont="1" applyFill="1" applyBorder="1" applyAlignment="1">
      <alignment horizontal="right" vertical="top"/>
    </xf>
    <xf numFmtId="49" fontId="23" fillId="0" borderId="1" xfId="0" applyNumberFormat="1" applyFont="1" applyFill="1" applyBorder="1" applyAlignment="1">
      <alignment horizontal="left" vertical="top" wrapText="1"/>
    </xf>
    <xf numFmtId="49" fontId="23" fillId="0" borderId="1" xfId="0" applyNumberFormat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horizontal="left" vertical="top" wrapText="1"/>
      <protection locked="0"/>
    </xf>
    <xf numFmtId="49" fontId="25" fillId="0" borderId="0" xfId="0" applyNumberFormat="1" applyFont="1" applyFill="1" applyBorder="1" applyAlignment="1">
      <alignment horizontal="right" vertical="top" wrapText="1"/>
    </xf>
    <xf numFmtId="49" fontId="23" fillId="0" borderId="2" xfId="0" applyNumberFormat="1" applyFont="1" applyFill="1" applyBorder="1" applyAlignment="1">
      <alignment vertical="top" wrapText="1"/>
    </xf>
    <xf numFmtId="3" fontId="27" fillId="0" borderId="1" xfId="0" applyNumberFormat="1" applyFont="1" applyFill="1" applyBorder="1" applyAlignment="1">
      <alignment horizontal="right" vertical="top"/>
    </xf>
    <xf numFmtId="3" fontId="27" fillId="0" borderId="1" xfId="0" applyNumberFormat="1" applyFont="1" applyFill="1" applyBorder="1" applyAlignment="1">
      <alignment horizontal="right" vertical="top" wrapText="1"/>
    </xf>
    <xf numFmtId="0" fontId="27" fillId="0" borderId="1" xfId="0" applyNumberFormat="1" applyFont="1" applyFill="1" applyBorder="1" applyAlignment="1">
      <alignment horizontal="left" vertical="top" wrapText="1"/>
    </xf>
    <xf numFmtId="49" fontId="23" fillId="0" borderId="5" xfId="0" applyNumberFormat="1" applyFont="1" applyFill="1" applyBorder="1" applyAlignment="1">
      <alignment horizontal="left" vertical="top" wrapText="1"/>
    </xf>
    <xf numFmtId="165" fontId="3" fillId="0" borderId="0" xfId="0" applyNumberFormat="1" applyFont="1" applyFill="1" applyAlignment="1">
      <alignment wrapText="1"/>
    </xf>
    <xf numFmtId="49" fontId="3" fillId="0" borderId="0" xfId="0" applyNumberFormat="1" applyFont="1" applyFill="1" applyBorder="1" applyAlignment="1">
      <alignment horizontal="right" vertical="top" wrapText="1"/>
    </xf>
    <xf numFmtId="3" fontId="3" fillId="0" borderId="0" xfId="2" applyNumberFormat="1" applyFont="1" applyFill="1" applyBorder="1" applyAlignment="1">
      <alignment horizontal="left" vertical="top" wrapText="1"/>
    </xf>
    <xf numFmtId="3" fontId="3" fillId="0" borderId="0" xfId="2" applyNumberFormat="1" applyFont="1" applyFill="1" applyBorder="1" applyAlignment="1">
      <alignment wrapText="1"/>
    </xf>
    <xf numFmtId="3" fontId="4" fillId="0" borderId="0" xfId="2" applyNumberFormat="1" applyFont="1" applyFill="1" applyBorder="1" applyAlignment="1">
      <alignment wrapText="1"/>
    </xf>
    <xf numFmtId="49" fontId="3" fillId="0" borderId="0" xfId="2" applyNumberFormat="1" applyFont="1" applyFill="1" applyBorder="1" applyAlignment="1">
      <alignment horizontal="right" vertical="top" wrapText="1"/>
    </xf>
    <xf numFmtId="3" fontId="3" fillId="0" borderId="0" xfId="2" applyNumberFormat="1" applyFont="1" applyFill="1" applyAlignment="1">
      <alignment wrapText="1"/>
    </xf>
    <xf numFmtId="41" fontId="3" fillId="0" borderId="0" xfId="2" applyNumberFormat="1" applyFont="1" applyFill="1" applyAlignment="1">
      <alignment wrapText="1"/>
    </xf>
    <xf numFmtId="0" fontId="3" fillId="0" borderId="0" xfId="2" applyNumberFormat="1" applyFont="1" applyFill="1" applyBorder="1" applyAlignment="1">
      <alignment horizontal="left" vertical="top" wrapText="1"/>
    </xf>
    <xf numFmtId="41" fontId="3" fillId="0" borderId="0" xfId="2" applyNumberFormat="1" applyFont="1" applyFill="1" applyBorder="1" applyAlignment="1">
      <alignment wrapText="1"/>
    </xf>
    <xf numFmtId="165" fontId="3" fillId="0" borderId="0" xfId="2" applyNumberFormat="1" applyFont="1" applyFill="1" applyBorder="1" applyAlignment="1">
      <alignment wrapText="1"/>
    </xf>
    <xf numFmtId="49" fontId="25" fillId="0" borderId="0" xfId="2" applyNumberFormat="1" applyFont="1" applyFill="1" applyBorder="1" applyAlignment="1">
      <alignment horizontal="right" vertical="top" wrapText="1"/>
    </xf>
    <xf numFmtId="0" fontId="5" fillId="0" borderId="1" xfId="2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0" fontId="3" fillId="0" borderId="4" xfId="2" applyNumberFormat="1" applyFont="1" applyFill="1" applyBorder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right" vertical="top" wrapText="1"/>
    </xf>
    <xf numFmtId="49" fontId="3" fillId="0" borderId="1" xfId="2" applyNumberFormat="1" applyFont="1" applyFill="1" applyBorder="1" applyAlignment="1">
      <alignment horizontal="left" vertical="top" wrapText="1"/>
    </xf>
    <xf numFmtId="3" fontId="7" fillId="0" borderId="1" xfId="2" applyNumberFormat="1" applyFont="1" applyFill="1" applyBorder="1" applyAlignment="1">
      <alignment horizontal="right" vertical="top" wrapText="1"/>
    </xf>
    <xf numFmtId="49" fontId="4" fillId="0" borderId="1" xfId="2" applyNumberFormat="1" applyFont="1" applyFill="1" applyBorder="1" applyAlignment="1">
      <alignment horizontal="left" vertical="top" wrapText="1"/>
    </xf>
    <xf numFmtId="41" fontId="4" fillId="0" borderId="0" xfId="2" applyNumberFormat="1" applyFont="1" applyFill="1" applyAlignment="1">
      <alignment wrapText="1"/>
    </xf>
    <xf numFmtId="3" fontId="4" fillId="0" borderId="1" xfId="2" applyNumberFormat="1" applyFont="1" applyFill="1" applyBorder="1" applyAlignment="1">
      <alignment horizontal="right" vertical="top" wrapText="1"/>
    </xf>
    <xf numFmtId="49" fontId="4" fillId="0" borderId="1" xfId="2" applyNumberFormat="1" applyFont="1" applyFill="1" applyBorder="1" applyAlignment="1">
      <alignment vertical="top" wrapText="1"/>
    </xf>
    <xf numFmtId="3" fontId="3" fillId="0" borderId="1" xfId="2" applyNumberFormat="1" applyFont="1" applyFill="1" applyBorder="1" applyAlignment="1">
      <alignment horizontal="right" vertical="top" wrapText="1"/>
    </xf>
    <xf numFmtId="41" fontId="7" fillId="0" borderId="0" xfId="2" applyNumberFormat="1" applyFont="1" applyFill="1" applyAlignment="1">
      <alignment wrapText="1"/>
    </xf>
    <xf numFmtId="165" fontId="3" fillId="0" borderId="0" xfId="2" applyNumberFormat="1" applyFont="1" applyFill="1" applyBorder="1" applyAlignment="1">
      <alignment horizontal="right" vertical="top" wrapText="1"/>
    </xf>
    <xf numFmtId="3" fontId="3" fillId="0" borderId="0" xfId="2" applyNumberFormat="1" applyFont="1" applyFill="1" applyBorder="1" applyAlignment="1">
      <alignment horizontal="right" vertical="top" wrapText="1"/>
    </xf>
    <xf numFmtId="49" fontId="23" fillId="0" borderId="0" xfId="2" applyNumberFormat="1" applyFont="1" applyFill="1" applyBorder="1" applyAlignment="1">
      <alignment horizontal="left" vertical="top" wrapText="1"/>
    </xf>
    <xf numFmtId="0" fontId="3" fillId="0" borderId="0" xfId="2" applyNumberFormat="1" applyFont="1" applyFill="1" applyAlignment="1">
      <alignment horizontal="left" vertical="top" wrapText="1"/>
    </xf>
    <xf numFmtId="3" fontId="4" fillId="0" borderId="0" xfId="2" applyNumberFormat="1" applyFont="1" applyFill="1" applyAlignment="1">
      <alignment wrapText="1"/>
    </xf>
    <xf numFmtId="0" fontId="3" fillId="0" borderId="0" xfId="2" applyNumberFormat="1" applyFont="1" applyFill="1" applyAlignment="1">
      <alignment horizontal="right" wrapText="1"/>
    </xf>
    <xf numFmtId="0" fontId="11" fillId="0" borderId="0" xfId="2" applyFill="1" applyAlignment="1">
      <alignment wrapText="1"/>
    </xf>
    <xf numFmtId="0" fontId="3" fillId="0" borderId="0" xfId="2" applyNumberFormat="1" applyFont="1" applyFill="1" applyAlignment="1">
      <alignment horizontal="center" wrapText="1"/>
    </xf>
    <xf numFmtId="3" fontId="3" fillId="0" borderId="0" xfId="2" applyNumberFormat="1" applyFont="1" applyFill="1" applyAlignment="1">
      <alignment horizontal="center" wrapText="1"/>
    </xf>
    <xf numFmtId="41" fontId="5" fillId="0" borderId="0" xfId="2" applyNumberFormat="1" applyFont="1" applyFill="1" applyBorder="1" applyAlignment="1">
      <alignment horizontal="right" vertical="center" wrapText="1"/>
    </xf>
    <xf numFmtId="49" fontId="23" fillId="0" borderId="0" xfId="2" applyNumberFormat="1" applyFont="1" applyFill="1" applyAlignment="1">
      <alignment horizontal="left" vertical="top" wrapText="1"/>
    </xf>
    <xf numFmtId="41" fontId="3" fillId="0" borderId="0" xfId="2" applyNumberFormat="1" applyFont="1" applyFill="1" applyAlignment="1">
      <alignment horizontal="left" vertical="top" wrapText="1"/>
    </xf>
    <xf numFmtId="0" fontId="3" fillId="0" borderId="0" xfId="2" applyNumberFormat="1" applyFont="1" applyFill="1" applyAlignment="1">
      <alignment wrapText="1"/>
    </xf>
    <xf numFmtId="41" fontId="16" fillId="0" borderId="0" xfId="2" applyNumberFormat="1" applyFont="1" applyFill="1" applyAlignment="1">
      <alignment wrapText="1"/>
    </xf>
    <xf numFmtId="41" fontId="5" fillId="0" borderId="0" xfId="2" applyNumberFormat="1" applyFont="1" applyFill="1" applyBorder="1" applyAlignment="1">
      <alignment horizontal="left" vertical="top" wrapText="1"/>
    </xf>
    <xf numFmtId="0" fontId="15" fillId="0" borderId="0" xfId="2" applyNumberFormat="1" applyFont="1" applyFill="1" applyAlignment="1">
      <alignment horizontal="left" vertical="top" wrapText="1"/>
    </xf>
    <xf numFmtId="3" fontId="5" fillId="0" borderId="0" xfId="2" applyNumberFormat="1" applyFont="1" applyFill="1" applyBorder="1" applyAlignment="1">
      <alignment horizontal="right" vertical="center" wrapText="1"/>
    </xf>
    <xf numFmtId="3" fontId="7" fillId="0" borderId="0" xfId="2" applyNumberFormat="1" applyFont="1" applyFill="1" applyBorder="1" applyAlignment="1">
      <alignment horizontal="right" vertical="center" wrapText="1"/>
    </xf>
    <xf numFmtId="41" fontId="19" fillId="0" borderId="0" xfId="2" applyNumberFormat="1" applyFont="1" applyFill="1" applyAlignment="1">
      <alignment wrapText="1"/>
    </xf>
    <xf numFmtId="41" fontId="3" fillId="0" borderId="0" xfId="2" applyNumberFormat="1" applyFont="1" applyFill="1" applyAlignment="1">
      <alignment horizontal="left" wrapText="1"/>
    </xf>
    <xf numFmtId="3" fontId="11" fillId="0" borderId="0" xfId="2" applyNumberFormat="1" applyFill="1" applyAlignment="1">
      <alignment wrapText="1"/>
    </xf>
    <xf numFmtId="0" fontId="29" fillId="2" borderId="0" xfId="10" applyFont="1" applyFill="1"/>
    <xf numFmtId="0" fontId="31" fillId="2" borderId="0" xfId="11" applyFont="1" applyFill="1" applyAlignment="1">
      <alignment horizontal="center"/>
    </xf>
    <xf numFmtId="0" fontId="3" fillId="0" borderId="0" xfId="10" applyFont="1"/>
    <xf numFmtId="0" fontId="3" fillId="0" borderId="0" xfId="10" applyFont="1" applyAlignment="1">
      <alignment horizontal="left"/>
    </xf>
    <xf numFmtId="0" fontId="3" fillId="0" borderId="0" xfId="10" applyFont="1" applyAlignment="1">
      <alignment horizontal="center"/>
    </xf>
    <xf numFmtId="0" fontId="38" fillId="0" borderId="0" xfId="10" applyFont="1"/>
    <xf numFmtId="0" fontId="32" fillId="0" borderId="0" xfId="11" applyFont="1"/>
    <xf numFmtId="0" fontId="31" fillId="0" borderId="0" xfId="11" applyFont="1" applyAlignment="1">
      <alignment horizontal="center"/>
    </xf>
    <xf numFmtId="0" fontId="30" fillId="0" borderId="0" xfId="11"/>
    <xf numFmtId="0" fontId="42" fillId="0" borderId="0" xfId="11" applyFont="1"/>
    <xf numFmtId="0" fontId="31" fillId="0" borderId="9" xfId="11" applyFont="1" applyFill="1" applyBorder="1" applyAlignment="1">
      <alignment vertical="top" wrapText="1"/>
    </xf>
    <xf numFmtId="0" fontId="31" fillId="0" borderId="11" xfId="11" applyFont="1" applyFill="1" applyBorder="1" applyAlignment="1">
      <alignment vertical="top" wrapText="1"/>
    </xf>
    <xf numFmtId="0" fontId="36" fillId="3" borderId="9" xfId="11" applyFont="1" applyFill="1" applyBorder="1" applyAlignment="1">
      <alignment horizontal="center" vertical="center" wrapText="1"/>
    </xf>
    <xf numFmtId="0" fontId="36" fillId="3" borderId="10" xfId="11" applyFont="1" applyFill="1" applyBorder="1" applyAlignment="1">
      <alignment horizontal="center" vertical="center" wrapText="1"/>
    </xf>
    <xf numFmtId="0" fontId="36" fillId="3" borderId="11" xfId="11" applyFont="1" applyFill="1" applyBorder="1" applyAlignment="1">
      <alignment horizontal="center" vertical="center" wrapText="1"/>
    </xf>
    <xf numFmtId="0" fontId="36" fillId="3" borderId="18" xfId="11" applyFont="1" applyFill="1" applyBorder="1" applyAlignment="1">
      <alignment horizontal="center" vertical="center" wrapText="1"/>
    </xf>
    <xf numFmtId="0" fontId="43" fillId="0" borderId="12" xfId="11" applyFont="1" applyFill="1" applyBorder="1" applyAlignment="1">
      <alignment vertical="top" wrapText="1"/>
    </xf>
    <xf numFmtId="0" fontId="31" fillId="0" borderId="13" xfId="11" applyFont="1" applyFill="1" applyBorder="1" applyAlignment="1">
      <alignment vertical="top" wrapText="1"/>
    </xf>
    <xf numFmtId="0" fontId="36" fillId="3" borderId="12" xfId="11" applyFont="1" applyFill="1" applyBorder="1" applyAlignment="1">
      <alignment horizontal="center" vertical="center" wrapText="1"/>
    </xf>
    <xf numFmtId="0" fontId="36" fillId="3" borderId="1" xfId="11" applyFont="1" applyFill="1" applyBorder="1" applyAlignment="1">
      <alignment horizontal="center" vertical="center" wrapText="1"/>
    </xf>
    <xf numFmtId="0" fontId="36" fillId="3" borderId="13" xfId="11" applyFont="1" applyFill="1" applyBorder="1" applyAlignment="1">
      <alignment horizontal="center" vertical="center" wrapText="1"/>
    </xf>
    <xf numFmtId="0" fontId="36" fillId="3" borderId="24" xfId="11" applyFont="1" applyFill="1" applyBorder="1" applyAlignment="1">
      <alignment horizontal="center" vertical="center" wrapText="1"/>
    </xf>
    <xf numFmtId="0" fontId="31" fillId="0" borderId="12" xfId="11" applyFont="1" applyFill="1" applyBorder="1" applyAlignment="1">
      <alignment vertical="top" wrapText="1"/>
    </xf>
    <xf numFmtId="0" fontId="32" fillId="3" borderId="12" xfId="11" applyFont="1" applyFill="1" applyBorder="1" applyAlignment="1">
      <alignment horizontal="left" vertical="center" wrapText="1"/>
    </xf>
    <xf numFmtId="0" fontId="32" fillId="3" borderId="15" xfId="11" applyFont="1" applyFill="1" applyBorder="1" applyAlignment="1">
      <alignment horizontal="left" vertical="center" wrapText="1"/>
    </xf>
    <xf numFmtId="0" fontId="31" fillId="0" borderId="17" xfId="11" applyFont="1" applyFill="1" applyBorder="1" applyAlignment="1">
      <alignment vertical="top" wrapText="1"/>
    </xf>
    <xf numFmtId="0" fontId="36" fillId="3" borderId="15" xfId="11" applyFont="1" applyFill="1" applyBorder="1" applyAlignment="1">
      <alignment horizontal="center" vertical="center" wrapText="1"/>
    </xf>
    <xf numFmtId="0" fontId="36" fillId="3" borderId="16" xfId="11" applyFont="1" applyFill="1" applyBorder="1" applyAlignment="1">
      <alignment horizontal="center" vertical="center" wrapText="1"/>
    </xf>
    <xf numFmtId="0" fontId="36" fillId="3" borderId="17" xfId="11" applyFont="1" applyFill="1" applyBorder="1" applyAlignment="1">
      <alignment horizontal="center" vertical="center" wrapText="1"/>
    </xf>
    <xf numFmtId="0" fontId="36" fillId="3" borderId="25" xfId="11" applyFont="1" applyFill="1" applyBorder="1" applyAlignment="1">
      <alignment horizontal="center" vertical="center" wrapText="1"/>
    </xf>
    <xf numFmtId="0" fontId="30" fillId="3" borderId="0" xfId="11" applyFill="1"/>
    <xf numFmtId="0" fontId="44" fillId="0" borderId="0" xfId="11" applyFont="1" applyAlignment="1">
      <alignment horizontal="left" wrapText="1"/>
    </xf>
    <xf numFmtId="0" fontId="45" fillId="0" borderId="0" xfId="11" applyFont="1"/>
    <xf numFmtId="0" fontId="46" fillId="0" borderId="0" xfId="10" applyFont="1" applyAlignment="1">
      <alignment horizontal="left"/>
    </xf>
    <xf numFmtId="0" fontId="46" fillId="0" borderId="0" xfId="10" applyFont="1"/>
    <xf numFmtId="0" fontId="3" fillId="0" borderId="0" xfId="0" applyNumberFormat="1" applyFont="1" applyFill="1" applyAlignment="1">
      <alignment horizontal="right" vertical="top" wrapText="1"/>
    </xf>
    <xf numFmtId="49" fontId="47" fillId="0" borderId="1" xfId="2" applyNumberFormat="1" applyFont="1" applyFill="1" applyBorder="1" applyAlignment="1">
      <alignment horizontal="left" vertical="top" wrapText="1"/>
    </xf>
    <xf numFmtId="3" fontId="8" fillId="0" borderId="0" xfId="1" applyNumberFormat="1" applyFont="1" applyFill="1" applyBorder="1" applyAlignment="1" applyProtection="1">
      <alignment horizontal="left" vertical="top" wrapText="1"/>
      <protection locked="0"/>
    </xf>
    <xf numFmtId="41" fontId="5" fillId="0" borderId="1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right" vertical="top" wrapText="1"/>
    </xf>
    <xf numFmtId="3" fontId="6" fillId="0" borderId="3" xfId="0" applyNumberFormat="1" applyFont="1" applyFill="1" applyBorder="1" applyAlignment="1">
      <alignment horizontal="right" vertical="top"/>
    </xf>
    <xf numFmtId="3" fontId="6" fillId="0" borderId="3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Alignment="1">
      <alignment horizontal="center" wrapText="1"/>
    </xf>
    <xf numFmtId="0" fontId="3" fillId="0" borderId="0" xfId="0" applyNumberFormat="1" applyFont="1" applyFill="1" applyAlignment="1">
      <alignment wrapText="1"/>
    </xf>
    <xf numFmtId="3" fontId="5" fillId="0" borderId="0" xfId="0" applyNumberFormat="1" applyFont="1" applyFill="1" applyBorder="1" applyAlignment="1">
      <alignment horizontal="right" vertical="center" wrapText="1"/>
    </xf>
    <xf numFmtId="41" fontId="19" fillId="0" borderId="0" xfId="0" applyNumberFormat="1" applyFont="1" applyFill="1" applyAlignment="1">
      <alignment wrapText="1"/>
    </xf>
    <xf numFmtId="0" fontId="28" fillId="0" borderId="0" xfId="0" applyFont="1" applyFill="1"/>
    <xf numFmtId="41" fontId="26" fillId="0" borderId="0" xfId="0" applyNumberFormat="1" applyFont="1" applyFill="1" applyAlignment="1">
      <alignment vertical="center" wrapText="1"/>
    </xf>
    <xf numFmtId="41" fontId="7" fillId="0" borderId="0" xfId="0" applyNumberFormat="1" applyFont="1" applyFill="1" applyAlignment="1">
      <alignment vertical="center" wrapText="1"/>
    </xf>
    <xf numFmtId="49" fontId="23" fillId="0" borderId="5" xfId="0" applyNumberFormat="1" applyFont="1" applyFill="1" applyBorder="1" applyAlignment="1">
      <alignment vertical="top" wrapText="1"/>
    </xf>
    <xf numFmtId="41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4" fontId="37" fillId="0" borderId="1" xfId="11" applyNumberFormat="1" applyFont="1" applyFill="1" applyBorder="1" applyAlignment="1">
      <alignment horizontal="center" vertical="center" wrapText="1"/>
    </xf>
    <xf numFmtId="0" fontId="36" fillId="0" borderId="10" xfId="11" applyFont="1" applyFill="1" applyBorder="1" applyAlignment="1">
      <alignment horizontal="center" vertical="center" wrapText="1"/>
    </xf>
    <xf numFmtId="0" fontId="36" fillId="0" borderId="1" xfId="11" applyFont="1" applyFill="1" applyBorder="1" applyAlignment="1">
      <alignment horizontal="center" vertical="center" wrapText="1"/>
    </xf>
    <xf numFmtId="164" fontId="36" fillId="0" borderId="1" xfId="15" applyFont="1" applyFill="1" applyBorder="1" applyAlignment="1">
      <alignment horizontal="center" vertical="center" wrapText="1"/>
    </xf>
    <xf numFmtId="0" fontId="36" fillId="0" borderId="16" xfId="11" applyFont="1" applyFill="1" applyBorder="1" applyAlignment="1">
      <alignment horizontal="center" vertical="center" wrapText="1"/>
    </xf>
    <xf numFmtId="167" fontId="36" fillId="0" borderId="10" xfId="15" applyNumberFormat="1" applyFont="1" applyFill="1" applyBorder="1" applyAlignment="1">
      <alignment horizontal="center" vertical="center" wrapText="1"/>
    </xf>
    <xf numFmtId="167" fontId="36" fillId="0" borderId="1" xfId="15" applyNumberFormat="1" applyFont="1" applyFill="1" applyBorder="1" applyAlignment="1">
      <alignment horizontal="center" vertical="center" wrapText="1"/>
    </xf>
    <xf numFmtId="164" fontId="36" fillId="0" borderId="10" xfId="15" applyFont="1" applyFill="1" applyBorder="1" applyAlignment="1">
      <alignment horizontal="center" vertical="center" wrapText="1"/>
    </xf>
    <xf numFmtId="0" fontId="37" fillId="0" borderId="0" xfId="0" applyFont="1" applyBorder="1"/>
    <xf numFmtId="0" fontId="49" fillId="0" borderId="0" xfId="0" applyFont="1" applyBorder="1"/>
    <xf numFmtId="3" fontId="10" fillId="0" borderId="0" xfId="1" applyNumberFormat="1" applyFont="1" applyFill="1" applyBorder="1" applyAlignment="1" applyProtection="1">
      <alignment horizontal="left" vertical="top" wrapText="1"/>
      <protection locked="0"/>
    </xf>
    <xf numFmtId="41" fontId="18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Alignment="1">
      <alignment horizontal="right"/>
    </xf>
    <xf numFmtId="0" fontId="0" fillId="0" borderId="0" xfId="0" applyFill="1" applyAlignment="1"/>
    <xf numFmtId="41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1" fontId="20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left" vertical="top" wrapText="1"/>
    </xf>
    <xf numFmtId="49" fontId="9" fillId="0" borderId="6" xfId="0" applyNumberFormat="1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left" vertical="top" wrapText="1"/>
    </xf>
    <xf numFmtId="41" fontId="5" fillId="0" borderId="5" xfId="0" applyNumberFormat="1" applyFont="1" applyFill="1" applyBorder="1" applyAlignment="1">
      <alignment horizontal="center" vertical="center" wrapText="1"/>
    </xf>
    <xf numFmtId="41" fontId="5" fillId="0" borderId="6" xfId="0" applyNumberFormat="1" applyFont="1" applyFill="1" applyBorder="1" applyAlignment="1">
      <alignment horizontal="center" vertical="center" wrapText="1"/>
    </xf>
    <xf numFmtId="41" fontId="5" fillId="0" borderId="2" xfId="0" applyNumberFormat="1" applyFont="1" applyFill="1" applyBorder="1" applyAlignment="1">
      <alignment horizontal="center" vertical="center" wrapText="1"/>
    </xf>
    <xf numFmtId="0" fontId="3" fillId="0" borderId="0" xfId="2" applyNumberFormat="1" applyFont="1" applyFill="1" applyAlignment="1">
      <alignment horizontal="right"/>
    </xf>
    <xf numFmtId="0" fontId="11" fillId="0" borderId="0" xfId="2" applyFill="1" applyAlignment="1"/>
    <xf numFmtId="41" fontId="18" fillId="0" borderId="0" xfId="2" applyNumberFormat="1" applyFont="1" applyFill="1" applyBorder="1" applyAlignment="1">
      <alignment wrapText="1"/>
    </xf>
    <xf numFmtId="41" fontId="20" fillId="0" borderId="0" xfId="2" applyNumberFormat="1" applyFont="1" applyFill="1" applyBorder="1" applyAlignment="1">
      <alignment horizontal="center" vertical="center" wrapText="1"/>
    </xf>
    <xf numFmtId="41" fontId="5" fillId="0" borderId="5" xfId="2" applyNumberFormat="1" applyFont="1" applyFill="1" applyBorder="1" applyAlignment="1">
      <alignment horizontal="center" vertical="center" wrapText="1"/>
    </xf>
    <xf numFmtId="41" fontId="5" fillId="0" borderId="6" xfId="2" applyNumberFormat="1" applyFont="1" applyFill="1" applyBorder="1" applyAlignment="1">
      <alignment horizontal="center" vertical="center" wrapText="1"/>
    </xf>
    <xf numFmtId="41" fontId="5" fillId="0" borderId="2" xfId="2" applyNumberFormat="1" applyFont="1" applyFill="1" applyBorder="1" applyAlignment="1">
      <alignment horizontal="center" vertical="center" wrapText="1"/>
    </xf>
    <xf numFmtId="41" fontId="5" fillId="0" borderId="1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0" fontId="44" fillId="0" borderId="0" xfId="11" applyFont="1" applyAlignment="1">
      <alignment horizontal="left" wrapText="1"/>
    </xf>
    <xf numFmtId="0" fontId="34" fillId="0" borderId="0" xfId="10" applyFont="1" applyAlignment="1">
      <alignment horizontal="left" wrapText="1"/>
    </xf>
    <xf numFmtId="0" fontId="44" fillId="0" borderId="0" xfId="11" applyFont="1" applyAlignment="1">
      <alignment horizontal="left"/>
    </xf>
    <xf numFmtId="0" fontId="36" fillId="0" borderId="1" xfId="11" applyFont="1" applyBorder="1" applyAlignment="1">
      <alignment horizontal="center" vertical="top" wrapText="1"/>
    </xf>
    <xf numFmtId="0" fontId="36" fillId="0" borderId="5" xfId="11" applyFont="1" applyBorder="1" applyAlignment="1">
      <alignment horizontal="center" vertical="top" wrapText="1"/>
    </xf>
    <xf numFmtId="0" fontId="36" fillId="0" borderId="13" xfId="11" applyFont="1" applyBorder="1" applyAlignment="1">
      <alignment horizontal="center" vertical="top" wrapText="1"/>
    </xf>
    <xf numFmtId="0" fontId="36" fillId="0" borderId="23" xfId="11" applyFont="1" applyBorder="1" applyAlignment="1">
      <alignment horizontal="center" vertical="top" wrapText="1"/>
    </xf>
    <xf numFmtId="0" fontId="36" fillId="0" borderId="12" xfId="11" applyFont="1" applyBorder="1" applyAlignment="1">
      <alignment horizontal="center" vertical="top" wrapText="1"/>
    </xf>
    <xf numFmtId="0" fontId="36" fillId="0" borderId="22" xfId="11" applyFont="1" applyBorder="1" applyAlignment="1">
      <alignment horizontal="center" vertical="top" wrapText="1"/>
    </xf>
    <xf numFmtId="0" fontId="40" fillId="0" borderId="8" xfId="11" applyFont="1" applyBorder="1" applyAlignment="1">
      <alignment horizontal="center" vertical="center" wrapText="1"/>
    </xf>
    <xf numFmtId="0" fontId="33" fillId="0" borderId="9" xfId="11" applyFont="1" applyFill="1" applyBorder="1" applyAlignment="1">
      <alignment horizontal="center" vertical="top" wrapText="1"/>
    </xf>
    <xf numFmtId="0" fontId="33" fillId="0" borderId="12" xfId="11" applyFont="1" applyFill="1" applyBorder="1" applyAlignment="1">
      <alignment horizontal="center" vertical="top" wrapText="1"/>
    </xf>
    <xf numFmtId="0" fontId="33" fillId="0" borderId="22" xfId="11" applyFont="1" applyFill="1" applyBorder="1" applyAlignment="1">
      <alignment horizontal="center" vertical="top" wrapText="1"/>
    </xf>
    <xf numFmtId="0" fontId="31" fillId="0" borderId="10" xfId="11" applyFont="1" applyBorder="1" applyAlignment="1">
      <alignment horizontal="center" vertical="top" wrapText="1"/>
    </xf>
    <xf numFmtId="0" fontId="31" fillId="0" borderId="11" xfId="11" applyFont="1" applyBorder="1" applyAlignment="1">
      <alignment horizontal="center" vertical="top" wrapText="1"/>
    </xf>
    <xf numFmtId="0" fontId="31" fillId="0" borderId="1" xfId="11" applyFont="1" applyBorder="1" applyAlignment="1">
      <alignment horizontal="center" vertical="top" wrapText="1"/>
    </xf>
    <xf numFmtId="0" fontId="31" fillId="0" borderId="13" xfId="11" applyFont="1" applyBorder="1" applyAlignment="1">
      <alignment horizontal="center" vertical="top" wrapText="1"/>
    </xf>
    <xf numFmtId="0" fontId="41" fillId="3" borderId="7" xfId="11" applyFont="1" applyFill="1" applyBorder="1" applyAlignment="1">
      <alignment horizontal="center" vertical="top"/>
    </xf>
    <xf numFmtId="0" fontId="41" fillId="3" borderId="18" xfId="11" applyFont="1" applyFill="1" applyBorder="1" applyAlignment="1">
      <alignment horizontal="center" vertical="top"/>
    </xf>
    <xf numFmtId="0" fontId="41" fillId="3" borderId="19" xfId="11" applyFont="1" applyFill="1" applyBorder="1" applyAlignment="1">
      <alignment horizontal="center" vertical="top"/>
    </xf>
    <xf numFmtId="0" fontId="31" fillId="0" borderId="12" xfId="11" applyFont="1" applyBorder="1" applyAlignment="1">
      <alignment horizontal="center" vertical="top" wrapText="1"/>
    </xf>
    <xf numFmtId="0" fontId="35" fillId="0" borderId="1" xfId="11" applyFont="1" applyBorder="1" applyAlignment="1">
      <alignment horizontal="center" vertical="top" wrapText="1"/>
    </xf>
    <xf numFmtId="0" fontId="36" fillId="3" borderId="1" xfId="11" applyFont="1" applyFill="1" applyBorder="1" applyAlignment="1">
      <alignment horizontal="center" vertical="top" wrapText="1"/>
    </xf>
    <xf numFmtId="0" fontId="36" fillId="3" borderId="13" xfId="11" applyFont="1" applyFill="1" applyBorder="1" applyAlignment="1">
      <alignment horizontal="center" vertical="top" wrapText="1"/>
    </xf>
    <xf numFmtId="0" fontId="36" fillId="3" borderId="20" xfId="11" applyFont="1" applyFill="1" applyBorder="1" applyAlignment="1">
      <alignment horizontal="center" vertical="top" wrapText="1"/>
    </xf>
    <xf numFmtId="0" fontId="36" fillId="3" borderId="21" xfId="11" applyFont="1" applyFill="1" applyBorder="1" applyAlignment="1">
      <alignment horizontal="center" vertical="top" wrapText="1"/>
    </xf>
    <xf numFmtId="0" fontId="36" fillId="3" borderId="14" xfId="11" applyFont="1" applyFill="1" applyBorder="1" applyAlignment="1">
      <alignment horizontal="center" vertical="top" wrapText="1"/>
    </xf>
  </cellXfs>
  <cellStyles count="16">
    <cellStyle name="Денежный 2" xfId="1"/>
    <cellStyle name="Обычный" xfId="0" builtinId="0"/>
    <cellStyle name="Обычный 2" xfId="2"/>
    <cellStyle name="Обычный 2 13" xfId="13"/>
    <cellStyle name="Обычный 2 2" xfId="10"/>
    <cellStyle name="Обычный 2 3" xfId="11"/>
    <cellStyle name="Обычный 3" xfId="9"/>
    <cellStyle name="Обычный 3 10" xfId="12"/>
    <cellStyle name="Обычный 4" xfId="14"/>
    <cellStyle name="Стиль 1" xfId="3"/>
    <cellStyle name="Стиль 2" xfId="4"/>
    <cellStyle name="Стиль 3" xfId="5"/>
    <cellStyle name="Стиль 4" xfId="6"/>
    <cellStyle name="Стиль 5" xfId="7"/>
    <cellStyle name="Стиль 6" xfId="8"/>
    <cellStyle name="Финансовый" xfId="15" builtinId="3"/>
  </cellStyles>
  <dxfs count="0"/>
  <tableStyles count="0" defaultTableStyle="TableStyleMedium9" defaultPivotStyle="PivotStyleLight16"/>
  <colors>
    <mruColors>
      <color rgb="FFCC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3"/>
  <sheetViews>
    <sheetView tabSelected="1" view="pageBreakPreview" zoomScale="75" zoomScaleNormal="100" zoomScaleSheetLayoutView="75" workbookViewId="0">
      <pane xSplit="1" ySplit="6" topLeftCell="D76" activePane="bottomRight" state="frozen"/>
      <selection pane="topRight" activeCell="C1" sqref="C1"/>
      <selection pane="bottomLeft" activeCell="A8" sqref="A8"/>
      <selection pane="bottomRight" activeCell="K55" sqref="K55"/>
    </sheetView>
  </sheetViews>
  <sheetFormatPr defaultColWidth="9.140625" defaultRowHeight="15.75" x14ac:dyDescent="0.25"/>
  <cols>
    <col min="1" max="1" width="52.42578125" style="17" customWidth="1"/>
    <col min="2" max="2" width="27.28515625" style="12" customWidth="1"/>
    <col min="3" max="4" width="18.5703125" style="12" customWidth="1"/>
    <col min="5" max="6" width="19.7109375" style="12" customWidth="1"/>
    <col min="7" max="7" width="16.42578125" style="26" customWidth="1"/>
    <col min="8" max="8" width="16.42578125" style="11" customWidth="1"/>
    <col min="9" max="9" width="15" style="12" customWidth="1"/>
    <col min="10" max="10" width="18.140625" style="12" customWidth="1"/>
    <col min="11" max="11" width="45.7109375" style="49" customWidth="1"/>
    <col min="12" max="12" width="16.42578125" style="12" customWidth="1"/>
    <col min="13" max="13" width="9.140625" style="12"/>
    <col min="14" max="14" width="15" style="12" bestFit="1" customWidth="1"/>
    <col min="15" max="16384" width="9.140625" style="12"/>
  </cols>
  <sheetData>
    <row r="1" spans="1:15" s="7" customFormat="1" x14ac:dyDescent="0.25">
      <c r="A1" s="55"/>
      <c r="B1" s="166"/>
      <c r="C1" s="166"/>
      <c r="D1" s="166"/>
      <c r="E1" s="166"/>
      <c r="F1" s="166"/>
      <c r="G1" s="56"/>
      <c r="H1" s="56"/>
      <c r="I1" s="56"/>
      <c r="J1" s="56"/>
      <c r="K1" s="79" t="s">
        <v>82</v>
      </c>
    </row>
    <row r="2" spans="1:15" ht="63.75" customHeight="1" x14ac:dyDescent="0.25">
      <c r="A2" s="198" t="s">
        <v>123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5" x14ac:dyDescent="0.25">
      <c r="A3" s="57"/>
      <c r="B3" s="8"/>
      <c r="C3" s="8"/>
      <c r="D3" s="8"/>
      <c r="E3" s="8"/>
      <c r="F3" s="8"/>
      <c r="G3" s="30"/>
      <c r="H3" s="8"/>
      <c r="I3" s="8"/>
      <c r="J3" s="8"/>
      <c r="K3" s="72"/>
    </row>
    <row r="4" spans="1:15" ht="15.75" customHeight="1" x14ac:dyDescent="0.25">
      <c r="A4" s="203" t="s">
        <v>0</v>
      </c>
      <c r="B4" s="196" t="s">
        <v>56</v>
      </c>
      <c r="C4" s="196"/>
      <c r="D4" s="196"/>
      <c r="E4" s="196"/>
      <c r="F4" s="196"/>
      <c r="G4" s="196"/>
      <c r="H4" s="196"/>
      <c r="I4" s="196"/>
      <c r="J4" s="196"/>
      <c r="K4" s="199" t="s">
        <v>66</v>
      </c>
    </row>
    <row r="5" spans="1:15" ht="34.5" customHeight="1" x14ac:dyDescent="0.25">
      <c r="A5" s="204"/>
      <c r="B5" s="196" t="s">
        <v>94</v>
      </c>
      <c r="C5" s="196" t="s">
        <v>126</v>
      </c>
      <c r="D5" s="196" t="s">
        <v>127</v>
      </c>
      <c r="E5" s="196" t="s">
        <v>128</v>
      </c>
      <c r="F5" s="196" t="s">
        <v>129</v>
      </c>
      <c r="G5" s="197" t="s">
        <v>84</v>
      </c>
      <c r="H5" s="197"/>
      <c r="I5" s="197"/>
      <c r="J5" s="196" t="s">
        <v>72</v>
      </c>
      <c r="K5" s="199"/>
    </row>
    <row r="6" spans="1:15" ht="82.5" customHeight="1" x14ac:dyDescent="0.25">
      <c r="A6" s="205"/>
      <c r="B6" s="196"/>
      <c r="C6" s="196"/>
      <c r="D6" s="196"/>
      <c r="E6" s="196"/>
      <c r="F6" s="196"/>
      <c r="G6" s="180" t="s">
        <v>53</v>
      </c>
      <c r="H6" s="48" t="s">
        <v>54</v>
      </c>
      <c r="I6" s="179" t="s">
        <v>55</v>
      </c>
      <c r="J6" s="196"/>
      <c r="K6" s="199"/>
    </row>
    <row r="7" spans="1:15" x14ac:dyDescent="0.25">
      <c r="A7" s="58">
        <v>1</v>
      </c>
      <c r="B7" s="167">
        <v>2</v>
      </c>
      <c r="C7" s="167"/>
      <c r="D7" s="167"/>
      <c r="E7" s="167"/>
      <c r="F7" s="167"/>
      <c r="G7" s="60">
        <v>3</v>
      </c>
      <c r="H7" s="60">
        <v>4</v>
      </c>
      <c r="I7" s="59">
        <v>5</v>
      </c>
      <c r="J7" s="59">
        <v>6</v>
      </c>
      <c r="K7" s="61" t="s">
        <v>70</v>
      </c>
    </row>
    <row r="8" spans="1:15" x14ac:dyDescent="0.25">
      <c r="A8" s="46" t="s">
        <v>17</v>
      </c>
      <c r="B8" s="168"/>
      <c r="C8" s="168"/>
      <c r="D8" s="168"/>
      <c r="E8" s="168"/>
      <c r="F8" s="168"/>
      <c r="G8" s="34"/>
      <c r="H8" s="35"/>
      <c r="I8" s="33"/>
      <c r="J8" s="33"/>
      <c r="K8" s="69"/>
    </row>
    <row r="9" spans="1:15" s="2" customFormat="1" x14ac:dyDescent="0.2">
      <c r="A9" s="18" t="s">
        <v>1</v>
      </c>
      <c r="B9" s="63">
        <f t="shared" ref="B9:I9" si="0">B10+B28</f>
        <v>6021</v>
      </c>
      <c r="C9" s="63">
        <f t="shared" si="0"/>
        <v>1693</v>
      </c>
      <c r="D9" s="63">
        <f t="shared" ref="D9:F9" si="1">D10+D28</f>
        <v>190</v>
      </c>
      <c r="E9" s="63">
        <f t="shared" ref="E9" si="2">E10+E28</f>
        <v>550</v>
      </c>
      <c r="F9" s="63">
        <f t="shared" si="1"/>
        <v>-94</v>
      </c>
      <c r="G9" s="63">
        <f t="shared" si="0"/>
        <v>0</v>
      </c>
      <c r="H9" s="63">
        <f t="shared" si="0"/>
        <v>0</v>
      </c>
      <c r="I9" s="63">
        <f t="shared" si="0"/>
        <v>0</v>
      </c>
      <c r="J9" s="63">
        <f>J10+J28</f>
        <v>8408</v>
      </c>
      <c r="K9" s="69"/>
    </row>
    <row r="10" spans="1:15" s="3" customFormat="1" x14ac:dyDescent="0.2">
      <c r="A10" s="16" t="s">
        <v>18</v>
      </c>
      <c r="B10" s="64">
        <f>SUM(B11:B27)</f>
        <v>3487</v>
      </c>
      <c r="C10" s="64"/>
      <c r="D10" s="64"/>
      <c r="E10" s="64"/>
      <c r="F10" s="64"/>
      <c r="G10" s="64">
        <v>0</v>
      </c>
      <c r="H10" s="64">
        <f>SUM(H11:H27)</f>
        <v>0</v>
      </c>
      <c r="I10" s="64">
        <f t="shared" ref="I10" si="3">SUM(I11:I27)</f>
        <v>0</v>
      </c>
      <c r="J10" s="63">
        <f>SUM(J11:J27)</f>
        <v>3535</v>
      </c>
      <c r="K10" s="50"/>
      <c r="L10" s="6"/>
      <c r="M10" s="6"/>
      <c r="N10" s="6"/>
      <c r="O10" s="6"/>
    </row>
    <row r="11" spans="1:15" s="4" customFormat="1" x14ac:dyDescent="0.2">
      <c r="A11" s="16" t="s">
        <v>2</v>
      </c>
      <c r="B11" s="169"/>
      <c r="C11" s="169"/>
      <c r="D11" s="169"/>
      <c r="E11" s="169"/>
      <c r="F11" s="169"/>
      <c r="G11" s="39"/>
      <c r="H11" s="65"/>
      <c r="I11" s="39">
        <f t="shared" ref="I11" si="4">G11-H11</f>
        <v>0</v>
      </c>
      <c r="J11" s="63">
        <v>0</v>
      </c>
      <c r="K11" s="69"/>
    </row>
    <row r="12" spans="1:15" s="4" customFormat="1" x14ac:dyDescent="0.2">
      <c r="A12" s="16" t="s">
        <v>3</v>
      </c>
      <c r="B12" s="169">
        <v>35</v>
      </c>
      <c r="C12" s="169"/>
      <c r="D12" s="169"/>
      <c r="E12" s="169"/>
      <c r="F12" s="169"/>
      <c r="G12" s="39"/>
      <c r="H12" s="65"/>
      <c r="I12" s="39">
        <f>G12-H12</f>
        <v>0</v>
      </c>
      <c r="J12" s="63">
        <f t="shared" ref="J12:J20" si="5">B12+I12</f>
        <v>35</v>
      </c>
      <c r="K12" s="69"/>
    </row>
    <row r="13" spans="1:15" s="4" customFormat="1" x14ac:dyDescent="0.2">
      <c r="A13" s="16" t="s">
        <v>4</v>
      </c>
      <c r="B13" s="170">
        <v>0</v>
      </c>
      <c r="C13" s="170"/>
      <c r="D13" s="170"/>
      <c r="E13" s="170"/>
      <c r="F13" s="170"/>
      <c r="G13" s="66"/>
      <c r="H13" s="66"/>
      <c r="I13" s="39">
        <f>G13-H13</f>
        <v>0</v>
      </c>
      <c r="J13" s="63">
        <f t="shared" si="5"/>
        <v>0</v>
      </c>
      <c r="K13" s="69"/>
    </row>
    <row r="14" spans="1:15" s="4" customFormat="1" x14ac:dyDescent="0.2">
      <c r="A14" s="16" t="s">
        <v>57</v>
      </c>
      <c r="B14" s="66">
        <v>0</v>
      </c>
      <c r="C14" s="66"/>
      <c r="D14" s="66"/>
      <c r="E14" s="66"/>
      <c r="F14" s="66"/>
      <c r="G14" s="39"/>
      <c r="H14" s="66"/>
      <c r="I14" s="39">
        <f>G14-H14</f>
        <v>0</v>
      </c>
      <c r="J14" s="63">
        <f t="shared" si="5"/>
        <v>0</v>
      </c>
      <c r="K14" s="69"/>
    </row>
    <row r="15" spans="1:15" s="4" customFormat="1" x14ac:dyDescent="0.2">
      <c r="A15" s="16" t="s">
        <v>19</v>
      </c>
      <c r="B15" s="66">
        <v>0</v>
      </c>
      <c r="C15" s="66"/>
      <c r="D15" s="66"/>
      <c r="E15" s="66"/>
      <c r="F15" s="66"/>
      <c r="G15" s="39"/>
      <c r="H15" s="66"/>
      <c r="I15" s="39"/>
      <c r="J15" s="63">
        <f t="shared" si="5"/>
        <v>0</v>
      </c>
      <c r="K15" s="69"/>
    </row>
    <row r="16" spans="1:15" s="4" customFormat="1" x14ac:dyDescent="0.2">
      <c r="A16" s="16" t="s">
        <v>20</v>
      </c>
      <c r="B16" s="66">
        <v>33</v>
      </c>
      <c r="C16" s="66"/>
      <c r="D16" s="66"/>
      <c r="E16" s="66"/>
      <c r="F16" s="66"/>
      <c r="G16" s="39"/>
      <c r="H16" s="66"/>
      <c r="I16" s="39"/>
      <c r="J16" s="63">
        <f t="shared" si="5"/>
        <v>33</v>
      </c>
      <c r="K16" s="69"/>
    </row>
    <row r="17" spans="1:16" s="4" customFormat="1" x14ac:dyDescent="0.2">
      <c r="A17" s="16" t="s">
        <v>21</v>
      </c>
      <c r="B17" s="39">
        <v>112</v>
      </c>
      <c r="C17" s="39"/>
      <c r="D17" s="39"/>
      <c r="E17" s="39"/>
      <c r="F17" s="39"/>
      <c r="G17" s="39"/>
      <c r="H17" s="39"/>
      <c r="I17" s="39"/>
      <c r="J17" s="63">
        <f t="shared" si="5"/>
        <v>112</v>
      </c>
      <c r="K17" s="69"/>
    </row>
    <row r="18" spans="1:16" s="4" customFormat="1" ht="96" customHeight="1" x14ac:dyDescent="0.25">
      <c r="A18" s="19" t="s">
        <v>92</v>
      </c>
      <c r="B18" s="39">
        <v>0</v>
      </c>
      <c r="C18" s="39"/>
      <c r="D18" s="39"/>
      <c r="E18" s="39"/>
      <c r="F18" s="39"/>
      <c r="G18" s="39"/>
      <c r="H18" s="39"/>
      <c r="I18" s="39"/>
      <c r="J18" s="63">
        <f t="shared" si="5"/>
        <v>0</v>
      </c>
      <c r="K18" s="69"/>
      <c r="P18" s="175"/>
    </row>
    <row r="19" spans="1:16" s="4" customFormat="1" x14ac:dyDescent="0.2">
      <c r="A19" s="16" t="s">
        <v>64</v>
      </c>
      <c r="B19" s="39">
        <v>0</v>
      </c>
      <c r="C19" s="39"/>
      <c r="D19" s="39"/>
      <c r="E19" s="39"/>
      <c r="F19" s="39"/>
      <c r="G19" s="39"/>
      <c r="H19" s="39"/>
      <c r="I19" s="39">
        <f>G19-H19</f>
        <v>0</v>
      </c>
      <c r="J19" s="63">
        <f t="shared" si="5"/>
        <v>0</v>
      </c>
      <c r="K19" s="69"/>
    </row>
    <row r="20" spans="1:16" s="4" customFormat="1" x14ac:dyDescent="0.2">
      <c r="A20" s="16" t="s">
        <v>22</v>
      </c>
      <c r="B20" s="39">
        <v>0</v>
      </c>
      <c r="C20" s="39"/>
      <c r="D20" s="39"/>
      <c r="E20" s="39"/>
      <c r="F20" s="39"/>
      <c r="G20" s="39"/>
      <c r="H20" s="39"/>
      <c r="I20" s="39">
        <f>G20-H20</f>
        <v>0</v>
      </c>
      <c r="J20" s="63">
        <f t="shared" si="5"/>
        <v>0</v>
      </c>
      <c r="K20" s="69"/>
    </row>
    <row r="21" spans="1:16" s="4" customFormat="1" x14ac:dyDescent="0.2">
      <c r="A21" s="16" t="s">
        <v>23</v>
      </c>
      <c r="B21" s="39">
        <v>2101</v>
      </c>
      <c r="C21" s="39"/>
      <c r="D21" s="39"/>
      <c r="E21" s="39">
        <v>48</v>
      </c>
      <c r="F21" s="39"/>
      <c r="G21" s="39"/>
      <c r="H21" s="39"/>
      <c r="I21" s="39"/>
      <c r="J21" s="63">
        <f>B21+F21+I21+E21</f>
        <v>2149</v>
      </c>
      <c r="K21" s="69"/>
    </row>
    <row r="22" spans="1:16" s="4" customFormat="1" x14ac:dyDescent="0.2">
      <c r="A22" s="16" t="s">
        <v>115</v>
      </c>
      <c r="B22" s="39">
        <v>6</v>
      </c>
      <c r="C22" s="39"/>
      <c r="D22" s="39"/>
      <c r="E22" s="39"/>
      <c r="F22" s="39"/>
      <c r="G22" s="39"/>
      <c r="H22" s="39"/>
      <c r="I22" s="39">
        <f t="shared" ref="I22:I24" si="6">G22-H22</f>
        <v>0</v>
      </c>
      <c r="J22" s="63">
        <f t="shared" ref="J22:J27" si="7">B22+I22</f>
        <v>6</v>
      </c>
      <c r="K22" s="69"/>
    </row>
    <row r="23" spans="1:16" s="4" customFormat="1" ht="35.25" customHeight="1" x14ac:dyDescent="0.2">
      <c r="A23" s="16" t="s">
        <v>116</v>
      </c>
      <c r="B23" s="39">
        <v>320</v>
      </c>
      <c r="C23" s="39"/>
      <c r="D23" s="39"/>
      <c r="E23" s="39"/>
      <c r="F23" s="39"/>
      <c r="G23" s="39"/>
      <c r="H23" s="39"/>
      <c r="I23" s="39">
        <f t="shared" si="6"/>
        <v>0</v>
      </c>
      <c r="J23" s="63">
        <f t="shared" si="7"/>
        <v>320</v>
      </c>
      <c r="K23" s="69"/>
    </row>
    <row r="24" spans="1:16" s="4" customFormat="1" ht="35.25" customHeight="1" x14ac:dyDescent="0.2">
      <c r="A24" s="16" t="s">
        <v>117</v>
      </c>
      <c r="B24" s="39">
        <v>880</v>
      </c>
      <c r="C24" s="39"/>
      <c r="D24" s="39"/>
      <c r="E24" s="39"/>
      <c r="F24" s="39"/>
      <c r="G24" s="39"/>
      <c r="H24" s="39"/>
      <c r="I24" s="39">
        <f t="shared" si="6"/>
        <v>0</v>
      </c>
      <c r="J24" s="63">
        <f t="shared" si="7"/>
        <v>880</v>
      </c>
      <c r="K24" s="69"/>
    </row>
    <row r="25" spans="1:16" s="4" customFormat="1" ht="35.25" customHeight="1" x14ac:dyDescent="0.2">
      <c r="A25" s="16" t="s">
        <v>118</v>
      </c>
      <c r="B25" s="39"/>
      <c r="C25" s="39"/>
      <c r="D25" s="39"/>
      <c r="E25" s="39"/>
      <c r="F25" s="39"/>
      <c r="G25" s="39"/>
      <c r="H25" s="39"/>
      <c r="I25" s="39">
        <f t="shared" ref="I25:I30" si="8">G25-H25</f>
        <v>0</v>
      </c>
      <c r="J25" s="63">
        <f t="shared" si="7"/>
        <v>0</v>
      </c>
      <c r="K25" s="69"/>
    </row>
    <row r="26" spans="1:16" s="4" customFormat="1" x14ac:dyDescent="0.2">
      <c r="A26" s="16" t="s">
        <v>5</v>
      </c>
      <c r="B26" s="39">
        <v>0</v>
      </c>
      <c r="C26" s="39"/>
      <c r="D26" s="39"/>
      <c r="E26" s="39"/>
      <c r="F26" s="39"/>
      <c r="G26" s="39"/>
      <c r="H26" s="39"/>
      <c r="I26" s="39">
        <f t="shared" si="8"/>
        <v>0</v>
      </c>
      <c r="J26" s="63">
        <f t="shared" si="7"/>
        <v>0</v>
      </c>
      <c r="K26" s="69"/>
    </row>
    <row r="27" spans="1:16" s="4" customFormat="1" x14ac:dyDescent="0.2">
      <c r="A27" s="16" t="s">
        <v>6</v>
      </c>
      <c r="B27" s="39">
        <v>0</v>
      </c>
      <c r="C27" s="39"/>
      <c r="D27" s="39"/>
      <c r="E27" s="39"/>
      <c r="F27" s="39"/>
      <c r="G27" s="39"/>
      <c r="H27" s="39"/>
      <c r="I27" s="39">
        <f t="shared" si="8"/>
        <v>0</v>
      </c>
      <c r="J27" s="63">
        <f t="shared" si="7"/>
        <v>0</v>
      </c>
      <c r="K27" s="77"/>
    </row>
    <row r="28" spans="1:16" s="4" customFormat="1" x14ac:dyDescent="0.2">
      <c r="A28" s="16" t="s">
        <v>24</v>
      </c>
      <c r="B28" s="67">
        <v>2534</v>
      </c>
      <c r="C28" s="67">
        <v>1693</v>
      </c>
      <c r="D28" s="67">
        <v>190</v>
      </c>
      <c r="E28" s="67">
        <v>550</v>
      </c>
      <c r="F28" s="67">
        <v>-94</v>
      </c>
      <c r="G28" s="67"/>
      <c r="H28" s="67"/>
      <c r="I28" s="39">
        <f>G28-H28</f>
        <v>0</v>
      </c>
      <c r="J28" s="63">
        <f>SUM(B28+C28+D28+F28+E28)</f>
        <v>4873</v>
      </c>
      <c r="K28" s="178"/>
      <c r="L28" s="5"/>
      <c r="M28" s="5"/>
    </row>
    <row r="29" spans="1:16" s="4" customFormat="1" ht="39" customHeight="1" x14ac:dyDescent="0.2">
      <c r="A29" s="16" t="s">
        <v>73</v>
      </c>
      <c r="B29" s="67">
        <v>0</v>
      </c>
      <c r="C29" s="67">
        <v>0</v>
      </c>
      <c r="D29" s="67">
        <v>0</v>
      </c>
      <c r="E29" s="67"/>
      <c r="F29" s="67"/>
      <c r="G29" s="67"/>
      <c r="H29" s="67"/>
      <c r="I29" s="39"/>
      <c r="J29" s="63">
        <f t="shared" ref="J29:J36" si="9">B29+I29</f>
        <v>0</v>
      </c>
      <c r="K29" s="70"/>
      <c r="L29" s="5"/>
      <c r="M29" s="5"/>
    </row>
    <row r="30" spans="1:16" s="4" customFormat="1" ht="18.75" customHeight="1" x14ac:dyDescent="0.2">
      <c r="A30" s="16" t="s">
        <v>25</v>
      </c>
      <c r="B30" s="67">
        <v>0</v>
      </c>
      <c r="C30" s="67"/>
      <c r="D30" s="67"/>
      <c r="E30" s="67"/>
      <c r="F30" s="67"/>
      <c r="G30" s="67"/>
      <c r="H30" s="67"/>
      <c r="I30" s="39">
        <f t="shared" si="8"/>
        <v>0</v>
      </c>
      <c r="J30" s="63">
        <f t="shared" si="9"/>
        <v>0</v>
      </c>
      <c r="K30" s="70"/>
      <c r="L30" s="5"/>
      <c r="M30" s="5"/>
    </row>
    <row r="31" spans="1:16" s="4" customFormat="1" x14ac:dyDescent="0.2">
      <c r="A31" s="19" t="s">
        <v>26</v>
      </c>
      <c r="B31" s="68">
        <v>787</v>
      </c>
      <c r="C31" s="68"/>
      <c r="D31" s="68"/>
      <c r="E31" s="68"/>
      <c r="F31" s="68"/>
      <c r="G31" s="68"/>
      <c r="H31" s="68"/>
      <c r="I31" s="38">
        <f>G31-H31</f>
        <v>0</v>
      </c>
      <c r="J31" s="63">
        <f t="shared" si="9"/>
        <v>787</v>
      </c>
      <c r="K31" s="70"/>
      <c r="L31" s="5"/>
      <c r="M31" s="5"/>
    </row>
    <row r="32" spans="1:16" s="4" customFormat="1" ht="31.5" x14ac:dyDescent="0.2">
      <c r="A32" s="19" t="s">
        <v>27</v>
      </c>
      <c r="B32" s="68">
        <v>0</v>
      </c>
      <c r="C32" s="68"/>
      <c r="D32" s="68"/>
      <c r="E32" s="68"/>
      <c r="F32" s="68"/>
      <c r="G32" s="68"/>
      <c r="H32" s="68"/>
      <c r="I32" s="38"/>
      <c r="J32" s="63">
        <f t="shared" si="9"/>
        <v>0</v>
      </c>
      <c r="K32" s="70"/>
      <c r="L32" s="5"/>
      <c r="M32" s="5"/>
    </row>
    <row r="33" spans="1:13" s="4" customFormat="1" ht="47.25" x14ac:dyDescent="0.2">
      <c r="A33" s="19" t="s">
        <v>71</v>
      </c>
      <c r="B33" s="68">
        <v>0</v>
      </c>
      <c r="C33" s="68"/>
      <c r="D33" s="68"/>
      <c r="E33" s="68"/>
      <c r="F33" s="68"/>
      <c r="G33" s="68"/>
      <c r="H33" s="68"/>
      <c r="I33" s="68">
        <f t="shared" ref="I33" si="10">I30</f>
        <v>0</v>
      </c>
      <c r="J33" s="63">
        <f t="shared" si="9"/>
        <v>0</v>
      </c>
      <c r="K33" s="70"/>
      <c r="L33" s="5"/>
      <c r="M33" s="5"/>
    </row>
    <row r="34" spans="1:13" s="4" customFormat="1" ht="27" customHeight="1" x14ac:dyDescent="0.2">
      <c r="A34" s="16" t="s">
        <v>28</v>
      </c>
      <c r="B34" s="67">
        <v>0</v>
      </c>
      <c r="C34" s="67">
        <v>0</v>
      </c>
      <c r="D34" s="67">
        <v>0</v>
      </c>
      <c r="E34" s="67"/>
      <c r="F34" s="67"/>
      <c r="G34" s="39"/>
      <c r="H34" s="39"/>
      <c r="I34" s="39">
        <f>G34-H34</f>
        <v>0</v>
      </c>
      <c r="J34" s="63">
        <f t="shared" si="9"/>
        <v>0</v>
      </c>
      <c r="K34" s="181"/>
      <c r="L34" s="5"/>
      <c r="M34" s="5"/>
    </row>
    <row r="35" spans="1:13" s="177" customFormat="1" x14ac:dyDescent="0.2">
      <c r="A35" s="76" t="s">
        <v>29</v>
      </c>
      <c r="B35" s="74"/>
      <c r="C35" s="74"/>
      <c r="D35" s="74"/>
      <c r="E35" s="74"/>
      <c r="F35" s="74"/>
      <c r="G35" s="74"/>
      <c r="H35" s="74"/>
      <c r="I35" s="75">
        <f>G35+H35</f>
        <v>0</v>
      </c>
      <c r="J35" s="63">
        <f t="shared" si="9"/>
        <v>0</v>
      </c>
      <c r="K35" s="181"/>
      <c r="L35" s="176"/>
      <c r="M35" s="176"/>
    </row>
    <row r="36" spans="1:13" s="4" customFormat="1" x14ac:dyDescent="0.2">
      <c r="A36" s="16" t="s">
        <v>30</v>
      </c>
      <c r="B36" s="67">
        <v>105</v>
      </c>
      <c r="C36" s="67"/>
      <c r="D36" s="67"/>
      <c r="E36" s="67"/>
      <c r="F36" s="67"/>
      <c r="G36" s="39"/>
      <c r="H36" s="67"/>
      <c r="I36" s="39">
        <f t="shared" ref="I36:I37" si="11">G36-H36</f>
        <v>0</v>
      </c>
      <c r="J36" s="63">
        <f t="shared" si="9"/>
        <v>105</v>
      </c>
      <c r="K36" s="181"/>
      <c r="L36" s="5"/>
      <c r="M36" s="5"/>
    </row>
    <row r="37" spans="1:13" s="4" customFormat="1" x14ac:dyDescent="0.2">
      <c r="A37" s="16" t="s">
        <v>31</v>
      </c>
      <c r="B37" s="67">
        <v>1642</v>
      </c>
      <c r="C37" s="67">
        <v>1693</v>
      </c>
      <c r="D37" s="67">
        <v>190</v>
      </c>
      <c r="E37" s="67"/>
      <c r="F37" s="67"/>
      <c r="G37" s="39"/>
      <c r="H37" s="67"/>
      <c r="I37" s="39">
        <f t="shared" si="11"/>
        <v>0</v>
      </c>
      <c r="J37" s="63">
        <f>B37+I37+C37+D37</f>
        <v>3525</v>
      </c>
      <c r="K37" s="181"/>
      <c r="L37" s="5"/>
      <c r="M37" s="5"/>
    </row>
    <row r="38" spans="1:13" s="4" customFormat="1" x14ac:dyDescent="0.2">
      <c r="A38" s="16" t="s">
        <v>119</v>
      </c>
      <c r="B38" s="67">
        <v>0</v>
      </c>
      <c r="C38" s="67"/>
      <c r="D38" s="67"/>
      <c r="E38" s="67">
        <v>550</v>
      </c>
      <c r="F38" s="67">
        <v>-94</v>
      </c>
      <c r="G38" s="39"/>
      <c r="H38" s="67"/>
      <c r="I38" s="39">
        <f t="shared" ref="I38" si="12">G38-H38</f>
        <v>0</v>
      </c>
      <c r="J38" s="63">
        <v>550</v>
      </c>
      <c r="K38" s="181"/>
      <c r="L38" s="5"/>
      <c r="M38" s="5"/>
    </row>
    <row r="39" spans="1:13" x14ac:dyDescent="0.25">
      <c r="A39" s="47" t="s">
        <v>32</v>
      </c>
      <c r="B39" s="36"/>
      <c r="C39" s="36"/>
      <c r="D39" s="36"/>
      <c r="E39" s="36"/>
      <c r="F39" s="36"/>
      <c r="G39" s="37"/>
      <c r="H39" s="36"/>
      <c r="I39" s="39"/>
      <c r="J39" s="39">
        <f>B39+I39</f>
        <v>0</v>
      </c>
      <c r="K39" s="69"/>
    </row>
    <row r="40" spans="1:13" s="11" customFormat="1" ht="15.75" customHeight="1" x14ac:dyDescent="0.25">
      <c r="A40" s="40" t="s">
        <v>11</v>
      </c>
      <c r="B40" s="37">
        <f t="shared" ref="B40:I40" si="13">B41+B44+B45+B46</f>
        <v>2209</v>
      </c>
      <c r="C40" s="37">
        <f t="shared" si="13"/>
        <v>0</v>
      </c>
      <c r="D40" s="37">
        <f t="shared" ref="D40:F40" si="14">D41+D44+D45+D46</f>
        <v>0</v>
      </c>
      <c r="E40" s="37">
        <f t="shared" ref="E40" si="15">E41+E44+E45+E46</f>
        <v>0</v>
      </c>
      <c r="F40" s="37">
        <f t="shared" si="14"/>
        <v>0</v>
      </c>
      <c r="G40" s="37">
        <f>G41+G44+G45+G46</f>
        <v>0</v>
      </c>
      <c r="H40" s="37">
        <f>H41+H44+H45+H46</f>
        <v>0</v>
      </c>
      <c r="I40" s="37">
        <f t="shared" si="13"/>
        <v>0</v>
      </c>
      <c r="J40" s="37">
        <f>J41+J44+J45+J46</f>
        <v>2209</v>
      </c>
      <c r="K40" s="51"/>
    </row>
    <row r="41" spans="1:13" s="11" customFormat="1" ht="70.5" customHeight="1" x14ac:dyDescent="0.25">
      <c r="A41" s="15" t="s">
        <v>33</v>
      </c>
      <c r="B41" s="39">
        <v>2209</v>
      </c>
      <c r="C41" s="39"/>
      <c r="D41" s="39"/>
      <c r="E41" s="39"/>
      <c r="F41" s="39"/>
      <c r="G41" s="39"/>
      <c r="H41" s="39"/>
      <c r="I41" s="39">
        <f t="shared" ref="I41:I46" si="16">G41-H41</f>
        <v>0</v>
      </c>
      <c r="J41" s="39">
        <f>B41+C41+F41+I41</f>
        <v>2209</v>
      </c>
      <c r="K41" s="200"/>
    </row>
    <row r="42" spans="1:13" s="11" customFormat="1" x14ac:dyDescent="0.25">
      <c r="A42" s="42" t="s">
        <v>75</v>
      </c>
      <c r="B42" s="38">
        <v>2209</v>
      </c>
      <c r="C42" s="38"/>
      <c r="D42" s="38"/>
      <c r="E42" s="38"/>
      <c r="F42" s="38"/>
      <c r="G42" s="38"/>
      <c r="H42" s="38"/>
      <c r="I42" s="38">
        <f t="shared" si="16"/>
        <v>0</v>
      </c>
      <c r="J42" s="39">
        <f>B42+C42+F42+I42</f>
        <v>2209</v>
      </c>
      <c r="K42" s="201"/>
    </row>
    <row r="43" spans="1:13" s="11" customFormat="1" ht="31.5" x14ac:dyDescent="0.25">
      <c r="A43" s="42" t="s">
        <v>34</v>
      </c>
      <c r="B43" s="38">
        <v>0</v>
      </c>
      <c r="C43" s="38"/>
      <c r="D43" s="38"/>
      <c r="E43" s="38"/>
      <c r="F43" s="38"/>
      <c r="G43" s="38"/>
      <c r="H43" s="38"/>
      <c r="I43" s="38">
        <f>G43-H43</f>
        <v>0</v>
      </c>
      <c r="J43" s="39">
        <f>B43+I43</f>
        <v>0</v>
      </c>
      <c r="K43" s="202"/>
    </row>
    <row r="44" spans="1:13" s="11" customFormat="1" x14ac:dyDescent="0.25">
      <c r="A44" s="15" t="s">
        <v>35</v>
      </c>
      <c r="B44" s="39">
        <v>0</v>
      </c>
      <c r="C44" s="39"/>
      <c r="D44" s="39"/>
      <c r="E44" s="39"/>
      <c r="F44" s="39"/>
      <c r="G44" s="39"/>
      <c r="H44" s="39"/>
      <c r="I44" s="39">
        <f t="shared" si="16"/>
        <v>0</v>
      </c>
      <c r="J44" s="39">
        <f>B44+I44</f>
        <v>0</v>
      </c>
      <c r="K44" s="69"/>
    </row>
    <row r="45" spans="1:13" ht="32.25" customHeight="1" x14ac:dyDescent="0.25">
      <c r="A45" s="16" t="s">
        <v>67</v>
      </c>
      <c r="B45" s="39">
        <v>0</v>
      </c>
      <c r="C45" s="39"/>
      <c r="D45" s="39"/>
      <c r="E45" s="39"/>
      <c r="F45" s="39"/>
      <c r="G45" s="39"/>
      <c r="H45" s="39"/>
      <c r="I45" s="39">
        <f>G45-H45</f>
        <v>0</v>
      </c>
      <c r="J45" s="39">
        <f>B45+I45</f>
        <v>0</v>
      </c>
      <c r="K45" s="69"/>
    </row>
    <row r="46" spans="1:13" ht="31.5" x14ac:dyDescent="0.25">
      <c r="A46" s="15" t="s">
        <v>36</v>
      </c>
      <c r="B46" s="39"/>
      <c r="C46" s="39"/>
      <c r="D46" s="39"/>
      <c r="E46" s="39"/>
      <c r="F46" s="39"/>
      <c r="G46" s="39"/>
      <c r="H46" s="39"/>
      <c r="I46" s="39">
        <f t="shared" si="16"/>
        <v>0</v>
      </c>
      <c r="J46" s="39">
        <f>B46+I46</f>
        <v>0</v>
      </c>
      <c r="K46" s="69"/>
    </row>
    <row r="47" spans="1:13" s="22" customFormat="1" x14ac:dyDescent="0.25">
      <c r="A47" s="40" t="s">
        <v>12</v>
      </c>
      <c r="B47" s="37">
        <f t="shared" ref="B47" si="17">B48+B49+B53</f>
        <v>3379</v>
      </c>
      <c r="C47" s="37">
        <f>SUM(C49+C53)</f>
        <v>1042</v>
      </c>
      <c r="D47" s="37">
        <f>SUM(D49)</f>
        <v>321</v>
      </c>
      <c r="E47" s="37">
        <f>SUM(E49)</f>
        <v>0</v>
      </c>
      <c r="F47" s="37">
        <f>SUM(F49)</f>
        <v>282</v>
      </c>
      <c r="G47" s="37"/>
      <c r="H47" s="37">
        <f t="shared" ref="H47" si="18">H48+H49+H53</f>
        <v>0</v>
      </c>
      <c r="I47" s="37">
        <f>I48+I49+I53</f>
        <v>467</v>
      </c>
      <c r="J47" s="37">
        <f>J48+J49+J53</f>
        <v>5538</v>
      </c>
      <c r="K47" s="50"/>
    </row>
    <row r="48" spans="1:13" x14ac:dyDescent="0.25">
      <c r="A48" s="42" t="s">
        <v>74</v>
      </c>
      <c r="B48" s="38">
        <v>0</v>
      </c>
      <c r="C48" s="38"/>
      <c r="D48" s="38"/>
      <c r="E48" s="38"/>
      <c r="F48" s="38"/>
      <c r="G48" s="38"/>
      <c r="H48" s="38"/>
      <c r="I48" s="39"/>
      <c r="J48" s="39">
        <f>B48+I48</f>
        <v>0</v>
      </c>
      <c r="K48" s="51"/>
    </row>
    <row r="49" spans="1:11" s="11" customFormat="1" x14ac:dyDescent="0.25">
      <c r="A49" s="42" t="s">
        <v>13</v>
      </c>
      <c r="B49" s="38">
        <f t="shared" ref="B49:I49" si="19">B50+B51+B52</f>
        <v>3340</v>
      </c>
      <c r="C49" s="38">
        <v>920</v>
      </c>
      <c r="D49" s="38">
        <v>321</v>
      </c>
      <c r="E49" s="38"/>
      <c r="F49" s="38">
        <v>282</v>
      </c>
      <c r="G49" s="38">
        <v>467</v>
      </c>
      <c r="H49" s="38">
        <f t="shared" si="19"/>
        <v>0</v>
      </c>
      <c r="I49" s="38">
        <f t="shared" si="19"/>
        <v>467</v>
      </c>
      <c r="J49" s="39">
        <f>B49+C49+D49+F49+I49</f>
        <v>5330</v>
      </c>
      <c r="K49" s="51"/>
    </row>
    <row r="50" spans="1:11" x14ac:dyDescent="0.25">
      <c r="A50" s="15" t="s">
        <v>37</v>
      </c>
      <c r="B50" s="39">
        <v>0</v>
      </c>
      <c r="C50" s="39"/>
      <c r="D50" s="39"/>
      <c r="E50" s="39"/>
      <c r="F50" s="39"/>
      <c r="G50" s="39"/>
      <c r="H50" s="39"/>
      <c r="I50" s="39">
        <f t="shared" ref="I50:I62" si="20">G50-H50</f>
        <v>0</v>
      </c>
      <c r="J50" s="39">
        <f>B50+I50</f>
        <v>0</v>
      </c>
      <c r="K50" s="69"/>
    </row>
    <row r="51" spans="1:11" ht="69" customHeight="1" x14ac:dyDescent="0.25">
      <c r="A51" s="15" t="s">
        <v>76</v>
      </c>
      <c r="B51" s="39">
        <v>3340</v>
      </c>
      <c r="C51" s="39">
        <v>920</v>
      </c>
      <c r="D51" s="39">
        <v>321</v>
      </c>
      <c r="E51" s="39"/>
      <c r="F51" s="39">
        <v>282</v>
      </c>
      <c r="G51" s="39">
        <v>467</v>
      </c>
      <c r="H51" s="39"/>
      <c r="I51" s="39">
        <f>G51-H51</f>
        <v>467</v>
      </c>
      <c r="J51" s="39">
        <f>B51+C51+D51+F51+I51</f>
        <v>5330</v>
      </c>
      <c r="K51" s="69" t="s">
        <v>132</v>
      </c>
    </row>
    <row r="52" spans="1:11" ht="31.5" x14ac:dyDescent="0.25">
      <c r="A52" s="15" t="s">
        <v>38</v>
      </c>
      <c r="B52" s="39"/>
      <c r="C52" s="39"/>
      <c r="D52" s="39"/>
      <c r="E52" s="39"/>
      <c r="F52" s="39"/>
      <c r="G52" s="39"/>
      <c r="H52" s="39"/>
      <c r="I52" s="39">
        <f>G52-H52</f>
        <v>0</v>
      </c>
      <c r="J52" s="39">
        <f>B52+I52</f>
        <v>0</v>
      </c>
      <c r="K52" s="69"/>
    </row>
    <row r="53" spans="1:11" s="11" customFormat="1" x14ac:dyDescent="0.25">
      <c r="A53" s="42" t="s">
        <v>14</v>
      </c>
      <c r="B53" s="38">
        <f t="shared" ref="B53:F53" si="21">B54+B55+B56+B57+B58</f>
        <v>39</v>
      </c>
      <c r="C53" s="38">
        <v>122</v>
      </c>
      <c r="D53" s="38">
        <f t="shared" si="21"/>
        <v>0</v>
      </c>
      <c r="E53" s="38">
        <f t="shared" ref="E53" si="22">E54+E55+E56+E57+E58</f>
        <v>0</v>
      </c>
      <c r="F53" s="38">
        <f t="shared" si="21"/>
        <v>47</v>
      </c>
      <c r="G53" s="38">
        <f t="shared" ref="G53:H53" si="23">G54+G55+G56+G57+G58</f>
        <v>0</v>
      </c>
      <c r="H53" s="38">
        <f t="shared" si="23"/>
        <v>0</v>
      </c>
      <c r="I53" s="38">
        <f>I54+I55+I56+I57+I58</f>
        <v>0</v>
      </c>
      <c r="J53" s="39">
        <f>B53+C53+F53+I53</f>
        <v>208</v>
      </c>
      <c r="K53" s="51"/>
    </row>
    <row r="54" spans="1:11" s="11" customFormat="1" ht="94.5" x14ac:dyDescent="0.25">
      <c r="A54" s="15" t="s">
        <v>39</v>
      </c>
      <c r="B54" s="39">
        <v>0</v>
      </c>
      <c r="C54" s="39"/>
      <c r="D54" s="39"/>
      <c r="E54" s="39"/>
      <c r="F54" s="39"/>
      <c r="G54" s="39"/>
      <c r="H54" s="39"/>
      <c r="I54" s="39">
        <f>G54-H54</f>
        <v>0</v>
      </c>
      <c r="J54" s="39">
        <f>B54+I54</f>
        <v>0</v>
      </c>
      <c r="K54" s="69"/>
    </row>
    <row r="55" spans="1:11" s="11" customFormat="1" ht="52.5" customHeight="1" x14ac:dyDescent="0.25">
      <c r="A55" s="15" t="s">
        <v>77</v>
      </c>
      <c r="B55" s="39">
        <v>0</v>
      </c>
      <c r="C55" s="39"/>
      <c r="D55" s="39"/>
      <c r="E55" s="39"/>
      <c r="F55" s="39"/>
      <c r="G55" s="39"/>
      <c r="H55" s="39"/>
      <c r="I55" s="39">
        <f t="shared" si="20"/>
        <v>0</v>
      </c>
      <c r="J55" s="39">
        <f>B55+I55</f>
        <v>0</v>
      </c>
      <c r="K55" s="69" t="s">
        <v>137</v>
      </c>
    </row>
    <row r="56" spans="1:11" s="11" customFormat="1" ht="69" customHeight="1" x14ac:dyDescent="0.25">
      <c r="A56" s="15" t="s">
        <v>58</v>
      </c>
      <c r="B56" s="39">
        <v>0</v>
      </c>
      <c r="C56" s="39"/>
      <c r="D56" s="39"/>
      <c r="E56" s="39"/>
      <c r="F56" s="39"/>
      <c r="G56" s="39"/>
      <c r="H56" s="39"/>
      <c r="I56" s="39">
        <f t="shared" si="20"/>
        <v>0</v>
      </c>
      <c r="J56" s="39">
        <f>B56+I56</f>
        <v>0</v>
      </c>
      <c r="K56" s="69"/>
    </row>
    <row r="57" spans="1:11" s="11" customFormat="1" x14ac:dyDescent="0.25">
      <c r="A57" s="15" t="s">
        <v>40</v>
      </c>
      <c r="B57" s="39"/>
      <c r="C57" s="39"/>
      <c r="D57" s="39"/>
      <c r="E57" s="39"/>
      <c r="F57" s="39"/>
      <c r="G57" s="39"/>
      <c r="H57" s="39"/>
      <c r="I57" s="39">
        <f t="shared" si="20"/>
        <v>0</v>
      </c>
      <c r="J57" s="39">
        <f>B57+I57</f>
        <v>0</v>
      </c>
      <c r="K57" s="69"/>
    </row>
    <row r="58" spans="1:11" s="11" customFormat="1" x14ac:dyDescent="0.25">
      <c r="A58" s="15" t="s">
        <v>59</v>
      </c>
      <c r="B58" s="39">
        <v>39</v>
      </c>
      <c r="C58" s="39">
        <v>122</v>
      </c>
      <c r="D58" s="39"/>
      <c r="E58" s="39"/>
      <c r="F58" s="39">
        <v>47</v>
      </c>
      <c r="G58" s="39"/>
      <c r="H58" s="39"/>
      <c r="I58" s="39">
        <f t="shared" si="20"/>
        <v>0</v>
      </c>
      <c r="J58" s="39">
        <f>B58+C58+D58+F58+I58</f>
        <v>208</v>
      </c>
      <c r="K58" s="69"/>
    </row>
    <row r="59" spans="1:11" s="1" customFormat="1" x14ac:dyDescent="0.25">
      <c r="A59" s="40" t="s">
        <v>15</v>
      </c>
      <c r="B59" s="37">
        <f t="shared" ref="B59:F59" si="24">B60+B61+B62+B63+B64</f>
        <v>20</v>
      </c>
      <c r="C59" s="37">
        <f>C60+C61+C62+C63+C64</f>
        <v>993</v>
      </c>
      <c r="D59" s="37">
        <f t="shared" si="24"/>
        <v>160</v>
      </c>
      <c r="E59" s="37">
        <f t="shared" ref="E59" si="25">E60+E61+E62+E63+E64</f>
        <v>0</v>
      </c>
      <c r="F59" s="37">
        <f t="shared" si="24"/>
        <v>957</v>
      </c>
      <c r="G59" s="37">
        <f t="shared" ref="G59:I59" si="26">G60+G61+G62+G63+G64</f>
        <v>212</v>
      </c>
      <c r="H59" s="37">
        <f t="shared" si="26"/>
        <v>0</v>
      </c>
      <c r="I59" s="37">
        <f t="shared" si="26"/>
        <v>212</v>
      </c>
      <c r="J59" s="37">
        <f>J60+J61+J62+J63+J64</f>
        <v>2342</v>
      </c>
      <c r="K59" s="50"/>
    </row>
    <row r="60" spans="1:11" ht="49.5" customHeight="1" x14ac:dyDescent="0.25">
      <c r="A60" s="15" t="s">
        <v>78</v>
      </c>
      <c r="B60" s="39">
        <v>0</v>
      </c>
      <c r="C60" s="39"/>
      <c r="D60" s="39"/>
      <c r="E60" s="39"/>
      <c r="F60" s="39"/>
      <c r="G60" s="39"/>
      <c r="H60" s="39"/>
      <c r="I60" s="39">
        <f>G60-H60</f>
        <v>0</v>
      </c>
      <c r="J60" s="39">
        <f>B60+I60</f>
        <v>0</v>
      </c>
      <c r="K60" s="69"/>
    </row>
    <row r="61" spans="1:11" ht="41.25" customHeight="1" x14ac:dyDescent="0.25">
      <c r="A61" s="15" t="s">
        <v>79</v>
      </c>
      <c r="B61" s="39">
        <v>0</v>
      </c>
      <c r="C61" s="39">
        <v>993</v>
      </c>
      <c r="D61" s="39">
        <v>160</v>
      </c>
      <c r="E61" s="39"/>
      <c r="F61" s="39">
        <v>957</v>
      </c>
      <c r="G61" s="39">
        <v>212</v>
      </c>
      <c r="H61" s="39"/>
      <c r="I61" s="39">
        <f t="shared" si="20"/>
        <v>212</v>
      </c>
      <c r="J61" s="39">
        <f>B61+C61+D61+F61+I61</f>
        <v>2322</v>
      </c>
      <c r="K61" s="69" t="s">
        <v>133</v>
      </c>
    </row>
    <row r="62" spans="1:11" x14ac:dyDescent="0.25">
      <c r="A62" s="15" t="s">
        <v>41</v>
      </c>
      <c r="B62" s="39"/>
      <c r="C62" s="39"/>
      <c r="D62" s="39"/>
      <c r="E62" s="39"/>
      <c r="F62" s="39"/>
      <c r="G62" s="39"/>
      <c r="H62" s="39"/>
      <c r="I62" s="39">
        <f t="shared" si="20"/>
        <v>0</v>
      </c>
      <c r="J62" s="39">
        <f>B62+I62</f>
        <v>0</v>
      </c>
      <c r="K62" s="69"/>
    </row>
    <row r="63" spans="1:11" ht="47.25" x14ac:dyDescent="0.25">
      <c r="A63" s="15" t="s">
        <v>80</v>
      </c>
      <c r="B63" s="39"/>
      <c r="C63" s="39"/>
      <c r="D63" s="39"/>
      <c r="E63" s="39"/>
      <c r="F63" s="39"/>
      <c r="G63" s="39"/>
      <c r="H63" s="39"/>
      <c r="I63" s="39"/>
      <c r="J63" s="39">
        <f>B63+I63</f>
        <v>0</v>
      </c>
      <c r="K63" s="69"/>
    </row>
    <row r="64" spans="1:11" ht="20.25" customHeight="1" x14ac:dyDescent="0.25">
      <c r="A64" s="15" t="s">
        <v>42</v>
      </c>
      <c r="B64" s="39">
        <v>20</v>
      </c>
      <c r="C64" s="39"/>
      <c r="D64" s="39"/>
      <c r="E64" s="39"/>
      <c r="F64" s="39"/>
      <c r="G64" s="39"/>
      <c r="H64" s="39"/>
      <c r="I64" s="39">
        <f>G64-H64</f>
        <v>0</v>
      </c>
      <c r="J64" s="39">
        <f>B64+I64</f>
        <v>20</v>
      </c>
      <c r="K64" s="69"/>
    </row>
    <row r="65" spans="1:13" ht="42.75" customHeight="1" x14ac:dyDescent="0.25">
      <c r="A65" s="71" t="s">
        <v>65</v>
      </c>
      <c r="B65" s="39">
        <v>413</v>
      </c>
      <c r="C65" s="39"/>
      <c r="D65" s="39"/>
      <c r="E65" s="39"/>
      <c r="F65" s="39"/>
      <c r="G65" s="39"/>
      <c r="H65" s="39"/>
      <c r="I65" s="39">
        <f>G65-H65</f>
        <v>0</v>
      </c>
      <c r="J65" s="39">
        <f>B65+I65</f>
        <v>413</v>
      </c>
      <c r="K65" s="69"/>
      <c r="L65" s="78">
        <f>L66-L40-L47-L59</f>
        <v>0</v>
      </c>
    </row>
    <row r="66" spans="1:13" s="1" customFormat="1" x14ac:dyDescent="0.25">
      <c r="A66" s="18" t="s">
        <v>7</v>
      </c>
      <c r="B66" s="36">
        <f t="shared" ref="B66:I66" si="27">B40+B47+B59+B65</f>
        <v>6021</v>
      </c>
      <c r="C66" s="36">
        <f t="shared" si="27"/>
        <v>2035</v>
      </c>
      <c r="D66" s="36">
        <f t="shared" ref="D66:F66" si="28">D40+D47+D59+D65</f>
        <v>481</v>
      </c>
      <c r="E66" s="36">
        <f t="shared" ref="E66" si="29">E40+E47+E59+E65</f>
        <v>0</v>
      </c>
      <c r="F66" s="36">
        <f t="shared" si="28"/>
        <v>1239</v>
      </c>
      <c r="G66" s="36">
        <f t="shared" si="27"/>
        <v>212</v>
      </c>
      <c r="H66" s="36">
        <f t="shared" si="27"/>
        <v>0</v>
      </c>
      <c r="I66" s="36">
        <f t="shared" si="27"/>
        <v>679</v>
      </c>
      <c r="J66" s="36">
        <f>J40+J47+J59+J65</f>
        <v>10502</v>
      </c>
      <c r="K66" s="50"/>
    </row>
    <row r="67" spans="1:13" s="1" customFormat="1" ht="31.5" x14ac:dyDescent="0.25">
      <c r="A67" s="41" t="s">
        <v>16</v>
      </c>
      <c r="B67" s="53">
        <f t="shared" ref="B67:J67" si="30">B66-B28</f>
        <v>3487</v>
      </c>
      <c r="C67" s="53">
        <f t="shared" ref="C67" si="31">C66-C28</f>
        <v>342</v>
      </c>
      <c r="D67" s="53">
        <f t="shared" si="30"/>
        <v>291</v>
      </c>
      <c r="E67" s="53">
        <f t="shared" ref="E67:F67" si="32">E66-E28</f>
        <v>-550</v>
      </c>
      <c r="F67" s="53">
        <f t="shared" si="32"/>
        <v>1333</v>
      </c>
      <c r="G67" s="53">
        <f t="shared" si="30"/>
        <v>212</v>
      </c>
      <c r="H67" s="36">
        <f t="shared" si="30"/>
        <v>0</v>
      </c>
      <c r="I67" s="53">
        <f t="shared" si="30"/>
        <v>679</v>
      </c>
      <c r="J67" s="53">
        <f t="shared" si="30"/>
        <v>5629</v>
      </c>
      <c r="K67" s="69"/>
      <c r="L67" s="12"/>
      <c r="M67" s="12"/>
    </row>
    <row r="68" spans="1:13" s="1" customFormat="1" x14ac:dyDescent="0.25">
      <c r="A68" s="18" t="s">
        <v>8</v>
      </c>
      <c r="B68" s="36">
        <f t="shared" ref="B68:F68" si="33">B9-B66</f>
        <v>0</v>
      </c>
      <c r="C68" s="36">
        <f t="shared" si="33"/>
        <v>-342</v>
      </c>
      <c r="D68" s="36">
        <f t="shared" si="33"/>
        <v>-291</v>
      </c>
      <c r="E68" s="36">
        <f t="shared" ref="E68" si="34">E9-E66</f>
        <v>550</v>
      </c>
      <c r="F68" s="36">
        <f t="shared" si="33"/>
        <v>-1333</v>
      </c>
      <c r="G68" s="36">
        <f>G66-G9</f>
        <v>212</v>
      </c>
      <c r="H68" s="36">
        <f>H66-H9</f>
        <v>0</v>
      </c>
      <c r="I68" s="36">
        <f>G68-H68</f>
        <v>212</v>
      </c>
      <c r="J68" s="36">
        <f>B68+I68</f>
        <v>212</v>
      </c>
      <c r="K68" s="69"/>
      <c r="L68" s="12"/>
      <c r="M68" s="12"/>
    </row>
    <row r="69" spans="1:13" s="1" customFormat="1" ht="31.5" x14ac:dyDescent="0.25">
      <c r="A69" s="19" t="s">
        <v>43</v>
      </c>
      <c r="B69" s="54"/>
      <c r="C69" s="54"/>
      <c r="D69" s="54"/>
      <c r="E69" s="54"/>
      <c r="F69" s="54"/>
      <c r="G69" s="38"/>
      <c r="H69" s="38"/>
      <c r="I69" s="38"/>
      <c r="J69" s="39">
        <f>B69+I69</f>
        <v>0</v>
      </c>
      <c r="K69" s="51"/>
      <c r="L69" s="12"/>
      <c r="M69" s="12"/>
    </row>
    <row r="70" spans="1:13" s="1" customFormat="1" ht="47.25" x14ac:dyDescent="0.25">
      <c r="A70" s="19" t="s">
        <v>44</v>
      </c>
      <c r="B70" s="54"/>
      <c r="C70" s="54"/>
      <c r="D70" s="54"/>
      <c r="E70" s="54"/>
      <c r="F70" s="54"/>
      <c r="G70" s="54"/>
      <c r="H70" s="38"/>
      <c r="I70" s="38"/>
      <c r="J70" s="39">
        <f>B70+I70</f>
        <v>0</v>
      </c>
      <c r="K70" s="51"/>
      <c r="L70" s="12"/>
      <c r="M70" s="12"/>
    </row>
    <row r="71" spans="1:13" s="1" customFormat="1" ht="25.5" x14ac:dyDescent="0.25">
      <c r="A71" s="62" t="s">
        <v>68</v>
      </c>
      <c r="B71" s="36">
        <f>B72+B73+B76+B79+B80+B81+B82</f>
        <v>0</v>
      </c>
      <c r="C71" s="36"/>
      <c r="D71" s="36"/>
      <c r="E71" s="36"/>
      <c r="F71" s="36"/>
      <c r="G71" s="36">
        <f>G72+G73+G76+G79+G80+G81+G82</f>
        <v>0</v>
      </c>
      <c r="H71" s="36">
        <f>H72+H73+H76+H79+H80+H81+H82</f>
        <v>0</v>
      </c>
      <c r="I71" s="36">
        <f>I72+I73+I76+I79+I80+I81+I82</f>
        <v>0</v>
      </c>
      <c r="J71" s="36">
        <f>J72+J73+J76+J79+J80+J81+J82</f>
        <v>0</v>
      </c>
      <c r="K71" s="50"/>
    </row>
    <row r="72" spans="1:13" s="1" customFormat="1" x14ac:dyDescent="0.25">
      <c r="A72" s="18" t="s">
        <v>45</v>
      </c>
      <c r="B72" s="36"/>
      <c r="C72" s="36"/>
      <c r="D72" s="36"/>
      <c r="E72" s="36"/>
      <c r="F72" s="36"/>
      <c r="G72" s="36"/>
      <c r="H72" s="36"/>
      <c r="I72" s="36">
        <f t="shared" ref="I72" si="35">G72-H72</f>
        <v>0</v>
      </c>
      <c r="J72" s="39">
        <f t="shared" ref="J72:J82" si="36">B72+I72</f>
        <v>0</v>
      </c>
      <c r="K72" s="70"/>
    </row>
    <row r="73" spans="1:13" ht="31.5" x14ac:dyDescent="0.25">
      <c r="A73" s="16" t="s">
        <v>60</v>
      </c>
      <c r="B73" s="39">
        <f>B74+B75</f>
        <v>0</v>
      </c>
      <c r="C73" s="39"/>
      <c r="D73" s="39"/>
      <c r="E73" s="39"/>
      <c r="F73" s="39"/>
      <c r="G73" s="39">
        <f t="shared" ref="G73:I73" si="37">G74+G75</f>
        <v>0</v>
      </c>
      <c r="H73" s="39">
        <f t="shared" si="37"/>
        <v>0</v>
      </c>
      <c r="I73" s="39">
        <f t="shared" si="37"/>
        <v>0</v>
      </c>
      <c r="J73" s="39">
        <f t="shared" si="36"/>
        <v>0</v>
      </c>
      <c r="K73" s="178"/>
    </row>
    <row r="74" spans="1:13" x14ac:dyDescent="0.25">
      <c r="A74" s="14" t="s">
        <v>61</v>
      </c>
      <c r="B74" s="39"/>
      <c r="C74" s="39"/>
      <c r="D74" s="39"/>
      <c r="E74" s="39"/>
      <c r="F74" s="39"/>
      <c r="G74" s="39"/>
      <c r="H74" s="39"/>
      <c r="I74" s="39">
        <f t="shared" ref="I74" si="38">G74-H74</f>
        <v>0</v>
      </c>
      <c r="J74" s="39">
        <f t="shared" si="36"/>
        <v>0</v>
      </c>
      <c r="K74" s="70"/>
    </row>
    <row r="75" spans="1:13" x14ac:dyDescent="0.25">
      <c r="A75" s="14" t="s">
        <v>46</v>
      </c>
      <c r="B75" s="39"/>
      <c r="C75" s="39"/>
      <c r="D75" s="39"/>
      <c r="E75" s="39"/>
      <c r="F75" s="39"/>
      <c r="G75" s="39"/>
      <c r="H75" s="39"/>
      <c r="I75" s="39">
        <f t="shared" ref="I75" si="39">G75-H75</f>
        <v>0</v>
      </c>
      <c r="J75" s="39">
        <f t="shared" si="36"/>
        <v>0</v>
      </c>
      <c r="K75" s="70"/>
    </row>
    <row r="76" spans="1:13" x14ac:dyDescent="0.25">
      <c r="A76" s="14" t="s">
        <v>47</v>
      </c>
      <c r="B76" s="39"/>
      <c r="C76" s="39"/>
      <c r="D76" s="39"/>
      <c r="E76" s="39"/>
      <c r="F76" s="39"/>
      <c r="G76" s="39">
        <f t="shared" ref="G76:H76" si="40">G77+G78</f>
        <v>0</v>
      </c>
      <c r="H76" s="39">
        <f t="shared" si="40"/>
        <v>0</v>
      </c>
      <c r="I76" s="39">
        <f>I77+I78</f>
        <v>0</v>
      </c>
      <c r="J76" s="39">
        <f t="shared" si="36"/>
        <v>0</v>
      </c>
      <c r="K76" s="178"/>
    </row>
    <row r="77" spans="1:13" x14ac:dyDescent="0.25">
      <c r="A77" s="14" t="s">
        <v>48</v>
      </c>
      <c r="B77" s="39"/>
      <c r="C77" s="39"/>
      <c r="D77" s="39"/>
      <c r="E77" s="39"/>
      <c r="F77" s="39"/>
      <c r="G77" s="39"/>
      <c r="H77" s="39"/>
      <c r="I77" s="39">
        <f t="shared" ref="I77" si="41">G77-H77</f>
        <v>0</v>
      </c>
      <c r="J77" s="39">
        <f t="shared" si="36"/>
        <v>0</v>
      </c>
      <c r="K77" s="70"/>
    </row>
    <row r="78" spans="1:13" x14ac:dyDescent="0.25">
      <c r="A78" s="14" t="s">
        <v>49</v>
      </c>
      <c r="B78" s="39"/>
      <c r="C78" s="39"/>
      <c r="D78" s="39"/>
      <c r="E78" s="39"/>
      <c r="F78" s="39"/>
      <c r="G78" s="39"/>
      <c r="H78" s="39"/>
      <c r="I78" s="39">
        <f t="shared" ref="I78" si="42">G78-H78</f>
        <v>0</v>
      </c>
      <c r="J78" s="39">
        <f t="shared" si="36"/>
        <v>0</v>
      </c>
      <c r="K78" s="73"/>
    </row>
    <row r="79" spans="1:13" x14ac:dyDescent="0.25">
      <c r="A79" s="14" t="s">
        <v>81</v>
      </c>
      <c r="B79" s="39"/>
      <c r="C79" s="39"/>
      <c r="D79" s="39"/>
      <c r="E79" s="39"/>
      <c r="F79" s="39"/>
      <c r="G79" s="39"/>
      <c r="H79" s="39"/>
      <c r="I79" s="39">
        <f t="shared" ref="I79" si="43">G79-H79</f>
        <v>0</v>
      </c>
      <c r="J79" s="39">
        <f t="shared" si="36"/>
        <v>0</v>
      </c>
      <c r="K79" s="69"/>
    </row>
    <row r="80" spans="1:13" x14ac:dyDescent="0.25">
      <c r="A80" s="14" t="s">
        <v>10</v>
      </c>
      <c r="B80" s="39"/>
      <c r="C80" s="39"/>
      <c r="D80" s="39"/>
      <c r="E80" s="39"/>
      <c r="F80" s="39"/>
      <c r="G80" s="39"/>
      <c r="H80" s="39"/>
      <c r="I80" s="39">
        <f t="shared" ref="I80" si="44">G80-H80</f>
        <v>0</v>
      </c>
      <c r="J80" s="39">
        <f t="shared" si="36"/>
        <v>0</v>
      </c>
      <c r="K80" s="69"/>
    </row>
    <row r="81" spans="1:12" ht="31.5" x14ac:dyDescent="0.25">
      <c r="A81" s="14" t="s">
        <v>62</v>
      </c>
      <c r="B81" s="39"/>
      <c r="C81" s="39"/>
      <c r="D81" s="39"/>
      <c r="E81" s="39"/>
      <c r="F81" s="39"/>
      <c r="G81" s="39"/>
      <c r="H81" s="39"/>
      <c r="I81" s="39">
        <f t="shared" ref="I81" si="45">G81-H81</f>
        <v>0</v>
      </c>
      <c r="J81" s="39">
        <f t="shared" si="36"/>
        <v>0</v>
      </c>
      <c r="K81" s="69"/>
    </row>
    <row r="82" spans="1:12" ht="23.25" customHeight="1" x14ac:dyDescent="0.25">
      <c r="A82" s="14" t="s">
        <v>9</v>
      </c>
      <c r="B82" s="39"/>
      <c r="C82" s="39"/>
      <c r="D82" s="39"/>
      <c r="E82" s="39"/>
      <c r="F82" s="39"/>
      <c r="G82" s="39"/>
      <c r="H82" s="39"/>
      <c r="I82" s="39">
        <f t="shared" ref="I82" si="46">G82-H82</f>
        <v>0</v>
      </c>
      <c r="J82" s="39">
        <f t="shared" si="36"/>
        <v>0</v>
      </c>
      <c r="K82" s="69"/>
    </row>
    <row r="83" spans="1:12" x14ac:dyDescent="0.25">
      <c r="A83" s="14" t="s">
        <v>50</v>
      </c>
      <c r="B83" s="39">
        <f>SUM(B84:B85)</f>
        <v>1654</v>
      </c>
      <c r="C83" s="39">
        <v>-342</v>
      </c>
      <c r="D83" s="39">
        <f>SUM(D84:D85)</f>
        <v>-291</v>
      </c>
      <c r="E83" s="39">
        <v>-897</v>
      </c>
      <c r="F83" s="39">
        <v>115</v>
      </c>
      <c r="G83" s="39"/>
      <c r="H83" s="39"/>
      <c r="I83" s="39">
        <f>SUM(I84:I85)</f>
        <v>-212</v>
      </c>
      <c r="J83" s="39">
        <f>B83+C83+D83+F83+I83+E83</f>
        <v>27</v>
      </c>
      <c r="K83" s="69"/>
    </row>
    <row r="84" spans="1:12" x14ac:dyDescent="0.25">
      <c r="A84" s="14" t="s">
        <v>51</v>
      </c>
      <c r="B84" s="39">
        <v>924</v>
      </c>
      <c r="C84" s="39"/>
      <c r="D84" s="39"/>
      <c r="E84" s="39">
        <v>-897</v>
      </c>
      <c r="F84" s="39"/>
      <c r="G84" s="39"/>
      <c r="H84" s="39"/>
      <c r="I84" s="39"/>
      <c r="J84" s="39">
        <f>B84+D84+F84+I84+E84</f>
        <v>27</v>
      </c>
      <c r="K84" s="69"/>
    </row>
    <row r="85" spans="1:12" x14ac:dyDescent="0.25">
      <c r="A85" s="14" t="s">
        <v>52</v>
      </c>
      <c r="B85" s="39">
        <v>730</v>
      </c>
      <c r="C85" s="39">
        <v>-342</v>
      </c>
      <c r="D85" s="39">
        <v>-291</v>
      </c>
      <c r="E85" s="39"/>
      <c r="F85" s="39">
        <v>115</v>
      </c>
      <c r="G85" s="39"/>
      <c r="H85" s="39">
        <v>212</v>
      </c>
      <c r="I85" s="39">
        <f>SUM(G85-H85)</f>
        <v>-212</v>
      </c>
      <c r="J85" s="39">
        <f>B85+C85+D85+F85+I85</f>
        <v>0</v>
      </c>
      <c r="K85" s="69"/>
    </row>
    <row r="86" spans="1:12" ht="16.5" customHeight="1" x14ac:dyDescent="0.25">
      <c r="A86" s="45" t="s">
        <v>63</v>
      </c>
      <c r="B86" s="39"/>
      <c r="C86" s="39"/>
      <c r="D86" s="39"/>
      <c r="E86" s="39"/>
      <c r="F86" s="39"/>
      <c r="G86" s="39"/>
      <c r="H86" s="39"/>
      <c r="I86" s="39"/>
      <c r="J86" s="39"/>
      <c r="K86" s="69"/>
    </row>
    <row r="87" spans="1:12" s="1" customFormat="1" ht="31.5" x14ac:dyDescent="0.25">
      <c r="A87" s="14" t="s">
        <v>89</v>
      </c>
      <c r="B87" s="39">
        <v>0</v>
      </c>
      <c r="C87" s="39"/>
      <c r="D87" s="39"/>
      <c r="E87" s="39"/>
      <c r="F87" s="39"/>
      <c r="G87" s="39"/>
      <c r="H87" s="39"/>
      <c r="I87" s="39">
        <f>G87-H87</f>
        <v>0</v>
      </c>
      <c r="J87" s="39">
        <f>B87+I87</f>
        <v>0</v>
      </c>
      <c r="K87" s="69"/>
    </row>
    <row r="88" spans="1:12" x14ac:dyDescent="0.25">
      <c r="A88" s="10" t="s">
        <v>90</v>
      </c>
      <c r="B88" s="38"/>
      <c r="C88" s="38"/>
      <c r="D88" s="38"/>
      <c r="E88" s="38">
        <v>500</v>
      </c>
      <c r="F88" s="38"/>
      <c r="G88" s="38"/>
      <c r="H88" s="38"/>
      <c r="I88" s="39">
        <f t="shared" ref="I88:I90" si="47">G88-H88</f>
        <v>0</v>
      </c>
      <c r="J88" s="39">
        <v>500</v>
      </c>
      <c r="K88" s="51"/>
    </row>
    <row r="89" spans="1:12" x14ac:dyDescent="0.25">
      <c r="A89" s="10" t="s">
        <v>91</v>
      </c>
      <c r="B89" s="39"/>
      <c r="C89" s="39"/>
      <c r="D89" s="39"/>
      <c r="E89" s="39"/>
      <c r="F89" s="39"/>
      <c r="G89" s="38"/>
      <c r="H89" s="39"/>
      <c r="I89" s="39">
        <f t="shared" si="47"/>
        <v>0</v>
      </c>
      <c r="J89" s="39">
        <f>B89+I89</f>
        <v>0</v>
      </c>
      <c r="K89" s="69"/>
    </row>
    <row r="90" spans="1:12" ht="31.5" x14ac:dyDescent="0.25">
      <c r="A90" s="10" t="s">
        <v>93</v>
      </c>
      <c r="B90" s="38">
        <v>0</v>
      </c>
      <c r="C90" s="38"/>
      <c r="D90" s="38"/>
      <c r="E90" s="38"/>
      <c r="F90" s="38"/>
      <c r="G90" s="38"/>
      <c r="H90" s="38"/>
      <c r="I90" s="39">
        <f t="shared" si="47"/>
        <v>0</v>
      </c>
      <c r="J90" s="39">
        <f>B90+I90</f>
        <v>0</v>
      </c>
      <c r="K90" s="51"/>
    </row>
    <row r="91" spans="1:12" x14ac:dyDescent="0.25">
      <c r="A91" s="23"/>
      <c r="B91" s="24"/>
      <c r="C91" s="24"/>
      <c r="D91" s="24"/>
      <c r="E91" s="24"/>
      <c r="F91" s="24"/>
      <c r="G91" s="27"/>
      <c r="H91" s="25"/>
      <c r="I91" s="25"/>
      <c r="J91" s="25"/>
    </row>
    <row r="92" spans="1:12" ht="31.5" x14ac:dyDescent="0.25">
      <c r="A92" s="17" t="s">
        <v>124</v>
      </c>
      <c r="B92" s="161" t="s">
        <v>125</v>
      </c>
      <c r="C92" s="24"/>
      <c r="D92" s="24"/>
      <c r="E92" s="24"/>
      <c r="F92" s="24"/>
      <c r="I92" s="25"/>
      <c r="J92" s="25"/>
      <c r="K92" s="52"/>
      <c r="L92" s="13"/>
    </row>
    <row r="93" spans="1:12" ht="13.5" customHeight="1" x14ac:dyDescent="0.25">
      <c r="B93" s="171"/>
      <c r="C93" s="171"/>
      <c r="D93" s="171"/>
      <c r="E93" s="171"/>
      <c r="F93" s="171"/>
      <c r="G93" s="28"/>
      <c r="H93" s="52"/>
      <c r="I93" s="9"/>
      <c r="J93" s="9"/>
    </row>
    <row r="94" spans="1:12" ht="13.5" customHeight="1" x14ac:dyDescent="0.25">
      <c r="B94" s="171"/>
      <c r="C94" s="171"/>
      <c r="D94" s="171"/>
      <c r="E94" s="171"/>
      <c r="F94" s="171"/>
      <c r="G94" s="194"/>
      <c r="H94" s="195"/>
      <c r="I94" s="9"/>
      <c r="J94" s="9"/>
    </row>
    <row r="95" spans="1:12" ht="20.25" x14ac:dyDescent="0.3">
      <c r="A95" s="43"/>
      <c r="B95" s="172"/>
      <c r="C95" s="172"/>
      <c r="D95" s="172"/>
      <c r="E95" s="172"/>
      <c r="F95" s="172"/>
      <c r="G95" s="194"/>
      <c r="H95" s="195"/>
      <c r="I95" s="31"/>
      <c r="J95" s="31"/>
    </row>
    <row r="96" spans="1:12" x14ac:dyDescent="0.25">
      <c r="A96" s="20"/>
      <c r="G96" s="7"/>
      <c r="H96" s="12"/>
    </row>
    <row r="97" spans="1:10" ht="20.25" x14ac:dyDescent="0.25">
      <c r="A97" s="21"/>
      <c r="B97" s="173"/>
      <c r="C97" s="173"/>
      <c r="D97" s="173"/>
      <c r="E97" s="173"/>
      <c r="F97" s="173"/>
      <c r="G97" s="32"/>
      <c r="H97" s="32"/>
    </row>
    <row r="98" spans="1:10" ht="20.25" x14ac:dyDescent="0.3">
      <c r="B98" s="174"/>
      <c r="C98" s="174"/>
      <c r="D98" s="174"/>
      <c r="E98" s="174"/>
      <c r="F98" s="174"/>
      <c r="G98" s="193"/>
      <c r="H98" s="193"/>
    </row>
    <row r="100" spans="1:10" x14ac:dyDescent="0.25">
      <c r="I100" s="13"/>
      <c r="J100" s="13"/>
    </row>
    <row r="102" spans="1:10" x14ac:dyDescent="0.25">
      <c r="A102" s="44"/>
    </row>
    <row r="103" spans="1:10" x14ac:dyDescent="0.25">
      <c r="G103" s="29"/>
      <c r="H103" s="13"/>
    </row>
  </sheetData>
  <mergeCells count="15">
    <mergeCell ref="A2:K2"/>
    <mergeCell ref="B5:B6"/>
    <mergeCell ref="K4:K6"/>
    <mergeCell ref="B4:J4"/>
    <mergeCell ref="K41:K43"/>
    <mergeCell ref="A4:A6"/>
    <mergeCell ref="D5:D6"/>
    <mergeCell ref="F5:F6"/>
    <mergeCell ref="C5:C6"/>
    <mergeCell ref="E5:E6"/>
    <mergeCell ref="G98:H98"/>
    <mergeCell ref="G95:H95"/>
    <mergeCell ref="G94:H94"/>
    <mergeCell ref="J5:J6"/>
    <mergeCell ref="G5:I5"/>
  </mergeCells>
  <phoneticPr fontId="12" type="noConversion"/>
  <printOptions horizontalCentered="1"/>
  <pageMargins left="0" right="0" top="0.19685039370078741" bottom="0" header="0" footer="0"/>
  <pageSetup paperSize="9" scale="55" fitToHeight="0" orientation="landscape" errors="blank" r:id="rId1"/>
  <headerFooter differentFirst="1"/>
  <rowBreaks count="1" manualBreakCount="1">
    <brk id="3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view="pageBreakPreview" zoomScale="85" zoomScaleNormal="100" zoomScaleSheetLayoutView="85" workbookViewId="0">
      <pane xSplit="1" ySplit="6" topLeftCell="B7" activePane="bottomRight" state="frozen"/>
      <selection pane="topRight" activeCell="C1" sqref="C1"/>
      <selection pane="bottomLeft" activeCell="A8" sqref="A8"/>
      <selection pane="bottomRight" activeCell="H8" sqref="H8"/>
    </sheetView>
  </sheetViews>
  <sheetFormatPr defaultColWidth="9.140625" defaultRowHeight="15.75" x14ac:dyDescent="0.25"/>
  <cols>
    <col min="1" max="1" width="52.42578125" style="108" customWidth="1"/>
    <col min="2" max="3" width="27.28515625" style="85" customWidth="1"/>
    <col min="4" max="4" width="16.42578125" style="109" customWidth="1"/>
    <col min="5" max="5" width="16.42578125" style="100" customWidth="1"/>
    <col min="6" max="6" width="15" style="85" customWidth="1"/>
    <col min="7" max="7" width="18.140625" style="85" customWidth="1"/>
    <col min="8" max="8" width="45.7109375" style="115" customWidth="1"/>
    <col min="9" max="9" width="16.42578125" style="85" customWidth="1"/>
    <col min="10" max="10" width="9.140625" style="85"/>
    <col min="11" max="11" width="15" style="85" bestFit="1" customWidth="1"/>
    <col min="12" max="16384" width="9.140625" style="85"/>
  </cols>
  <sheetData>
    <row r="1" spans="1:9" s="84" customFormat="1" x14ac:dyDescent="0.25">
      <c r="A1" s="80"/>
      <c r="B1" s="81"/>
      <c r="C1" s="81"/>
      <c r="D1" s="82"/>
      <c r="E1" s="82"/>
      <c r="F1" s="82"/>
      <c r="G1" s="82"/>
      <c r="H1" s="83" t="s">
        <v>83</v>
      </c>
    </row>
    <row r="2" spans="1:9" ht="25.5" customHeight="1" x14ac:dyDescent="0.25">
      <c r="A2" s="209" t="s">
        <v>87</v>
      </c>
      <c r="B2" s="209"/>
      <c r="C2" s="209"/>
      <c r="D2" s="209"/>
      <c r="E2" s="209"/>
      <c r="F2" s="209"/>
      <c r="G2" s="209"/>
      <c r="H2" s="209"/>
    </row>
    <row r="3" spans="1:9" x14ac:dyDescent="0.25">
      <c r="A3" s="86"/>
      <c r="B3" s="87"/>
      <c r="C3" s="87"/>
      <c r="D3" s="88"/>
      <c r="E3" s="87"/>
      <c r="F3" s="87"/>
      <c r="G3" s="87"/>
      <c r="H3" s="89" t="s">
        <v>69</v>
      </c>
    </row>
    <row r="4" spans="1:9" ht="15.75" customHeight="1" x14ac:dyDescent="0.25">
      <c r="A4" s="210" t="s">
        <v>0</v>
      </c>
      <c r="B4" s="213" t="s">
        <v>56</v>
      </c>
      <c r="C4" s="213"/>
      <c r="D4" s="213"/>
      <c r="E4" s="213"/>
      <c r="F4" s="213"/>
      <c r="G4" s="213"/>
      <c r="H4" s="214" t="s">
        <v>66</v>
      </c>
    </row>
    <row r="5" spans="1:9" ht="34.5" customHeight="1" x14ac:dyDescent="0.25">
      <c r="A5" s="211"/>
      <c r="B5" s="213" t="s">
        <v>94</v>
      </c>
      <c r="C5" s="210" t="s">
        <v>120</v>
      </c>
      <c r="D5" s="215" t="s">
        <v>84</v>
      </c>
      <c r="E5" s="215"/>
      <c r="F5" s="215"/>
      <c r="G5" s="213" t="s">
        <v>72</v>
      </c>
      <c r="H5" s="214"/>
    </row>
    <row r="6" spans="1:9" ht="82.5" customHeight="1" x14ac:dyDescent="0.25">
      <c r="A6" s="212"/>
      <c r="B6" s="213"/>
      <c r="C6" s="212"/>
      <c r="D6" s="165" t="s">
        <v>53</v>
      </c>
      <c r="E6" s="90" t="s">
        <v>54</v>
      </c>
      <c r="F6" s="164" t="s">
        <v>55</v>
      </c>
      <c r="G6" s="213"/>
      <c r="H6" s="214"/>
    </row>
    <row r="7" spans="1:9" x14ac:dyDescent="0.25">
      <c r="A7" s="91">
        <v>1</v>
      </c>
      <c r="B7" s="92">
        <v>2</v>
      </c>
      <c r="C7" s="92"/>
      <c r="D7" s="93">
        <v>3</v>
      </c>
      <c r="E7" s="93">
        <v>4</v>
      </c>
      <c r="F7" s="94">
        <v>5</v>
      </c>
      <c r="G7" s="94">
        <v>6</v>
      </c>
      <c r="H7" s="95" t="s">
        <v>70</v>
      </c>
    </row>
    <row r="8" spans="1:9" s="104" customFormat="1" ht="100.5" customHeight="1" x14ac:dyDescent="0.25">
      <c r="A8" s="41" t="s">
        <v>95</v>
      </c>
      <c r="B8" s="98">
        <v>1654</v>
      </c>
      <c r="C8" s="98"/>
      <c r="D8" s="103" t="s">
        <v>85</v>
      </c>
      <c r="E8" s="103" t="s">
        <v>85</v>
      </c>
      <c r="F8" s="103" t="s">
        <v>85</v>
      </c>
      <c r="G8" s="103" t="s">
        <v>85</v>
      </c>
      <c r="H8" s="162" t="s">
        <v>136</v>
      </c>
    </row>
    <row r="9" spans="1:9" ht="36" customHeight="1" x14ac:dyDescent="0.25">
      <c r="A9" s="41" t="s">
        <v>88</v>
      </c>
      <c r="B9" s="96"/>
      <c r="C9" s="96">
        <v>-1415</v>
      </c>
      <c r="D9" s="96">
        <f>SUM(D10:D12)</f>
        <v>0</v>
      </c>
      <c r="E9" s="96">
        <v>212</v>
      </c>
      <c r="F9" s="96">
        <f>D9-E9</f>
        <v>-212</v>
      </c>
      <c r="G9" s="96">
        <f>B8+C9+F9</f>
        <v>27</v>
      </c>
      <c r="H9" s="97"/>
    </row>
    <row r="10" spans="1:9" s="100" customFormat="1" ht="48.75" customHeight="1" x14ac:dyDescent="0.25">
      <c r="A10" s="15" t="s">
        <v>135</v>
      </c>
      <c r="B10" s="101"/>
      <c r="C10" s="101"/>
      <c r="D10" s="103"/>
      <c r="E10" s="103">
        <v>212</v>
      </c>
      <c r="F10" s="96">
        <f t="shared" ref="F10" si="0">D10-E10</f>
        <v>-212</v>
      </c>
      <c r="G10" s="101"/>
      <c r="H10" s="102" t="s">
        <v>131</v>
      </c>
    </row>
    <row r="11" spans="1:9" x14ac:dyDescent="0.25">
      <c r="A11" s="15"/>
      <c r="B11" s="101"/>
      <c r="C11" s="101"/>
      <c r="D11" s="103"/>
      <c r="E11" s="103"/>
      <c r="F11" s="96">
        <f t="shared" ref="F11:F12" si="1">D11-E11</f>
        <v>0</v>
      </c>
      <c r="G11" s="101"/>
      <c r="H11" s="102"/>
    </row>
    <row r="12" spans="1:9" x14ac:dyDescent="0.25">
      <c r="A12" s="15"/>
      <c r="B12" s="101"/>
      <c r="C12" s="101"/>
      <c r="D12" s="103"/>
      <c r="E12" s="103"/>
      <c r="F12" s="96">
        <f t="shared" si="1"/>
        <v>0</v>
      </c>
      <c r="G12" s="101"/>
      <c r="H12" s="102"/>
    </row>
    <row r="13" spans="1:9" x14ac:dyDescent="0.25">
      <c r="A13" s="41" t="s">
        <v>86</v>
      </c>
      <c r="B13" s="103"/>
      <c r="C13" s="103"/>
      <c r="D13" s="103" t="s">
        <v>85</v>
      </c>
      <c r="E13" s="103" t="s">
        <v>85</v>
      </c>
      <c r="F13" s="103" t="s">
        <v>85</v>
      </c>
      <c r="G13" s="103" t="s">
        <v>85</v>
      </c>
      <c r="H13" s="99"/>
    </row>
    <row r="14" spans="1:9" x14ac:dyDescent="0.25">
      <c r="A14" s="163" t="s">
        <v>114</v>
      </c>
      <c r="B14" s="105"/>
      <c r="C14" s="105"/>
      <c r="D14" s="106"/>
      <c r="E14" s="105"/>
      <c r="F14" s="105"/>
      <c r="G14" s="105"/>
      <c r="H14" s="107"/>
    </row>
    <row r="15" spans="1:9" ht="31.5" x14ac:dyDescent="0.25">
      <c r="A15" s="192" t="s">
        <v>134</v>
      </c>
      <c r="B15" s="105"/>
      <c r="C15" s="105"/>
      <c r="D15" s="106"/>
      <c r="E15" s="105"/>
      <c r="F15" s="105"/>
      <c r="G15" s="105"/>
      <c r="H15" s="107"/>
    </row>
    <row r="16" spans="1:9" s="12" customFormat="1" ht="31.5" x14ac:dyDescent="0.25">
      <c r="A16" s="17" t="s">
        <v>124</v>
      </c>
      <c r="B16" s="161" t="s">
        <v>125</v>
      </c>
      <c r="C16" s="24"/>
      <c r="D16" s="26"/>
      <c r="E16" s="11"/>
      <c r="F16" s="25"/>
      <c r="G16" s="25"/>
      <c r="H16" s="52"/>
      <c r="I16" s="13"/>
    </row>
    <row r="17" spans="1:7" ht="13.5" customHeight="1" x14ac:dyDescent="0.25">
      <c r="B17" s="112"/>
      <c r="C17" s="112"/>
      <c r="D17" s="113"/>
      <c r="E17" s="110"/>
      <c r="F17" s="114"/>
      <c r="G17" s="114"/>
    </row>
    <row r="18" spans="1:7" ht="13.5" customHeight="1" x14ac:dyDescent="0.25">
      <c r="B18" s="112"/>
      <c r="C18" s="112"/>
      <c r="D18" s="206"/>
      <c r="E18" s="207"/>
      <c r="F18" s="114"/>
      <c r="G18" s="114"/>
    </row>
    <row r="19" spans="1:7" ht="20.25" x14ac:dyDescent="0.3">
      <c r="A19" s="116"/>
      <c r="B19" s="117"/>
      <c r="C19" s="117"/>
      <c r="D19" s="206"/>
      <c r="E19" s="207"/>
      <c r="F19" s="118"/>
      <c r="G19" s="118"/>
    </row>
    <row r="20" spans="1:7" x14ac:dyDescent="0.25">
      <c r="A20" s="119"/>
      <c r="D20" s="84"/>
      <c r="E20" s="85"/>
    </row>
    <row r="21" spans="1:7" ht="20.25" x14ac:dyDescent="0.25">
      <c r="A21" s="120"/>
      <c r="B21" s="121"/>
      <c r="C21" s="121"/>
      <c r="D21" s="122"/>
      <c r="E21" s="122"/>
    </row>
    <row r="22" spans="1:7" ht="20.25" x14ac:dyDescent="0.3">
      <c r="B22" s="123"/>
      <c r="C22" s="123"/>
      <c r="D22" s="208"/>
      <c r="E22" s="208"/>
    </row>
    <row r="24" spans="1:7" x14ac:dyDescent="0.25">
      <c r="F24" s="111"/>
      <c r="G24" s="111"/>
    </row>
    <row r="26" spans="1:7" x14ac:dyDescent="0.25">
      <c r="A26" s="124"/>
    </row>
    <row r="27" spans="1:7" x14ac:dyDescent="0.25">
      <c r="D27" s="125"/>
      <c r="E27" s="111"/>
    </row>
  </sheetData>
  <mergeCells count="11">
    <mergeCell ref="D18:E18"/>
    <mergeCell ref="D19:E19"/>
    <mergeCell ref="D22:E22"/>
    <mergeCell ref="A2:H2"/>
    <mergeCell ref="A4:A6"/>
    <mergeCell ref="B4:G4"/>
    <mergeCell ref="H4:H6"/>
    <mergeCell ref="B5:B6"/>
    <mergeCell ref="D5:F5"/>
    <mergeCell ref="G5:G6"/>
    <mergeCell ref="C5:C6"/>
  </mergeCells>
  <printOptions horizontalCentered="1"/>
  <pageMargins left="0" right="0" top="0.19685039370078741" bottom="0" header="0" footer="0"/>
  <pageSetup paperSize="9" scale="67" fitToHeight="0" orientation="landscape" errors="blank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7"/>
  <sheetViews>
    <sheetView view="pageBreakPreview" zoomScale="70" zoomScaleNormal="55" zoomScaleSheetLayoutView="70" workbookViewId="0">
      <pane xSplit="1" ySplit="10" topLeftCell="B11" activePane="bottomRight" state="frozen"/>
      <selection pane="topRight" activeCell="B1" sqref="B1"/>
      <selection pane="bottomLeft" activeCell="A10" sqref="A10"/>
      <selection pane="bottomRight" activeCell="E13" sqref="E13"/>
    </sheetView>
  </sheetViews>
  <sheetFormatPr defaultRowHeight="15" x14ac:dyDescent="0.25"/>
  <cols>
    <col min="1" max="1" width="55.85546875" style="134" customWidth="1"/>
    <col min="2" max="2" width="19" style="134" customWidth="1"/>
    <col min="3" max="3" width="12.42578125" style="134" customWidth="1"/>
    <col min="4" max="4" width="15.28515625" style="134" customWidth="1"/>
    <col min="5" max="5" width="14.7109375" style="134" customWidth="1"/>
    <col min="6" max="6" width="12.85546875" style="134" customWidth="1"/>
    <col min="7" max="7" width="13.28515625" style="134" customWidth="1"/>
    <col min="8" max="9" width="14.7109375" style="134" customWidth="1"/>
    <col min="10" max="10" width="12.5703125" style="134" customWidth="1"/>
    <col min="11" max="11" width="14.7109375" style="134" customWidth="1"/>
    <col min="12" max="12" width="11.140625" style="134" customWidth="1"/>
    <col min="13" max="13" width="13.140625" style="134" customWidth="1"/>
    <col min="14" max="14" width="14.7109375" style="134" customWidth="1"/>
    <col min="15" max="15" width="10.28515625" style="134" customWidth="1"/>
    <col min="16" max="16" width="12.140625" style="134" customWidth="1"/>
    <col min="17" max="17" width="25.5703125" style="134" customWidth="1"/>
    <col min="18" max="16384" width="9.140625" style="134"/>
  </cols>
  <sheetData>
    <row r="3" spans="1:17" ht="33" x14ac:dyDescent="0.45">
      <c r="A3" s="126" t="s">
        <v>96</v>
      </c>
      <c r="B3" s="127"/>
      <c r="C3" s="127"/>
      <c r="D3" s="127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00.5" customHeight="1" thickBot="1" x14ac:dyDescent="0.3">
      <c r="A4" s="225" t="s">
        <v>130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</row>
    <row r="5" spans="1:17" s="135" customFormat="1" ht="27.75" customHeight="1" x14ac:dyDescent="0.25">
      <c r="A5" s="226" t="s">
        <v>97</v>
      </c>
      <c r="B5" s="229" t="s">
        <v>98</v>
      </c>
      <c r="C5" s="229"/>
      <c r="D5" s="230"/>
      <c r="E5" s="233" t="s">
        <v>99</v>
      </c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5"/>
    </row>
    <row r="6" spans="1:17" s="135" customFormat="1" ht="62.25" customHeight="1" x14ac:dyDescent="0.25">
      <c r="A6" s="227"/>
      <c r="B6" s="231"/>
      <c r="C6" s="231"/>
      <c r="D6" s="232"/>
      <c r="E6" s="236" t="s">
        <v>100</v>
      </c>
      <c r="F6" s="231"/>
      <c r="G6" s="231"/>
      <c r="H6" s="237" t="s">
        <v>101</v>
      </c>
      <c r="I6" s="237"/>
      <c r="J6" s="237"/>
      <c r="K6" s="231" t="s">
        <v>102</v>
      </c>
      <c r="L6" s="231"/>
      <c r="M6" s="231"/>
      <c r="N6" s="238" t="s">
        <v>103</v>
      </c>
      <c r="O6" s="238"/>
      <c r="P6" s="239"/>
      <c r="Q6" s="240" t="s">
        <v>104</v>
      </c>
    </row>
    <row r="7" spans="1:17" s="135" customFormat="1" ht="26.25" customHeight="1" x14ac:dyDescent="0.25">
      <c r="A7" s="227"/>
      <c r="B7" s="231"/>
      <c r="C7" s="231"/>
      <c r="D7" s="232"/>
      <c r="E7" s="236"/>
      <c r="F7" s="231"/>
      <c r="G7" s="231"/>
      <c r="H7" s="237"/>
      <c r="I7" s="237"/>
      <c r="J7" s="237"/>
      <c r="K7" s="231"/>
      <c r="L7" s="231"/>
      <c r="M7" s="231"/>
      <c r="N7" s="238"/>
      <c r="O7" s="238"/>
      <c r="P7" s="239"/>
      <c r="Q7" s="241"/>
    </row>
    <row r="8" spans="1:17" s="135" customFormat="1" ht="24" customHeight="1" x14ac:dyDescent="0.25">
      <c r="A8" s="227"/>
      <c r="B8" s="219" t="s">
        <v>105</v>
      </c>
      <c r="C8" s="219" t="s">
        <v>106</v>
      </c>
      <c r="D8" s="221" t="s">
        <v>107</v>
      </c>
      <c r="E8" s="223" t="s">
        <v>105</v>
      </c>
      <c r="F8" s="219" t="s">
        <v>106</v>
      </c>
      <c r="G8" s="219" t="s">
        <v>107</v>
      </c>
      <c r="H8" s="219" t="s">
        <v>105</v>
      </c>
      <c r="I8" s="219" t="s">
        <v>106</v>
      </c>
      <c r="J8" s="219" t="s">
        <v>107</v>
      </c>
      <c r="K8" s="219" t="s">
        <v>105</v>
      </c>
      <c r="L8" s="219" t="s">
        <v>106</v>
      </c>
      <c r="M8" s="219" t="s">
        <v>107</v>
      </c>
      <c r="N8" s="219" t="s">
        <v>105</v>
      </c>
      <c r="O8" s="219" t="s">
        <v>106</v>
      </c>
      <c r="P8" s="221" t="s">
        <v>107</v>
      </c>
      <c r="Q8" s="241"/>
    </row>
    <row r="9" spans="1:17" s="135" customFormat="1" ht="23.25" customHeight="1" x14ac:dyDescent="0.25">
      <c r="A9" s="227"/>
      <c r="B9" s="219"/>
      <c r="C9" s="219"/>
      <c r="D9" s="221"/>
      <c r="E9" s="223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21"/>
      <c r="Q9" s="241"/>
    </row>
    <row r="10" spans="1:17" s="135" customFormat="1" ht="19.5" customHeight="1" thickBot="1" x14ac:dyDescent="0.3">
      <c r="A10" s="228"/>
      <c r="B10" s="220"/>
      <c r="C10" s="220"/>
      <c r="D10" s="222"/>
      <c r="E10" s="224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2"/>
      <c r="Q10" s="242"/>
    </row>
    <row r="11" spans="1:17" ht="69.75" customHeight="1" x14ac:dyDescent="0.25">
      <c r="A11" s="136" t="s">
        <v>121</v>
      </c>
      <c r="B11" s="182"/>
      <c r="C11" s="182"/>
      <c r="D11" s="137" t="e">
        <f>B11/C11/12/1.302*1000</f>
        <v>#DIV/0!</v>
      </c>
      <c r="E11" s="138">
        <f t="shared" ref="E11" si="0">H11+K11+N11</f>
        <v>0</v>
      </c>
      <c r="F11" s="139"/>
      <c r="G11" s="139" t="e">
        <f t="shared" ref="G11" si="1">E11/F11/12/1.302*1000</f>
        <v>#DIV/0!</v>
      </c>
      <c r="H11" s="183"/>
      <c r="I11" s="183"/>
      <c r="J11" s="139" t="e">
        <f t="shared" ref="J11" si="2">H11/I11/12/1.302*1000</f>
        <v>#DIV/0!</v>
      </c>
      <c r="K11" s="187"/>
      <c r="L11" s="183"/>
      <c r="M11" s="139"/>
      <c r="N11" s="189"/>
      <c r="O11" s="183"/>
      <c r="P11" s="140" t="e">
        <f>N11/O11/12/1.302*1000</f>
        <v>#DIV/0!</v>
      </c>
      <c r="Q11" s="141"/>
    </row>
    <row r="12" spans="1:17" ht="66" customHeight="1" x14ac:dyDescent="0.25">
      <c r="A12" s="142" t="s">
        <v>108</v>
      </c>
      <c r="B12" s="182"/>
      <c r="C12" s="182"/>
      <c r="D12" s="143"/>
      <c r="E12" s="144"/>
      <c r="F12" s="145"/>
      <c r="G12" s="145"/>
      <c r="H12" s="184"/>
      <c r="I12" s="184"/>
      <c r="J12" s="145"/>
      <c r="K12" s="188"/>
      <c r="L12" s="184"/>
      <c r="M12" s="145"/>
      <c r="N12" s="185"/>
      <c r="O12" s="184"/>
      <c r="P12" s="146"/>
      <c r="Q12" s="147"/>
    </row>
    <row r="13" spans="1:17" ht="99.75" customHeight="1" x14ac:dyDescent="0.25">
      <c r="A13" s="148" t="s">
        <v>109</v>
      </c>
      <c r="B13" s="182"/>
      <c r="C13" s="182"/>
      <c r="D13" s="143"/>
      <c r="E13" s="144"/>
      <c r="F13" s="145"/>
      <c r="G13" s="145"/>
      <c r="H13" s="185"/>
      <c r="I13" s="184"/>
      <c r="J13" s="145"/>
      <c r="K13" s="185"/>
      <c r="L13" s="184"/>
      <c r="M13" s="145"/>
      <c r="N13" s="185"/>
      <c r="O13" s="184"/>
      <c r="P13" s="146"/>
      <c r="Q13" s="147"/>
    </row>
    <row r="14" spans="1:17" ht="60" customHeight="1" x14ac:dyDescent="0.25">
      <c r="A14" s="148" t="s">
        <v>110</v>
      </c>
      <c r="B14" s="182"/>
      <c r="C14" s="182"/>
      <c r="D14" s="143"/>
      <c r="E14" s="144"/>
      <c r="F14" s="145"/>
      <c r="G14" s="145"/>
      <c r="H14" s="185"/>
      <c r="I14" s="184"/>
      <c r="J14" s="145"/>
      <c r="K14" s="184"/>
      <c r="L14" s="184"/>
      <c r="M14" s="145"/>
      <c r="N14" s="185"/>
      <c r="O14" s="184"/>
      <c r="P14" s="146"/>
      <c r="Q14" s="147"/>
    </row>
    <row r="15" spans="1:17" ht="60.75" customHeight="1" x14ac:dyDescent="0.25">
      <c r="A15" s="149" t="s">
        <v>111</v>
      </c>
      <c r="B15" s="182"/>
      <c r="C15" s="182"/>
      <c r="D15" s="143"/>
      <c r="E15" s="144"/>
      <c r="F15" s="145"/>
      <c r="G15" s="145"/>
      <c r="H15" s="184"/>
      <c r="I15" s="184"/>
      <c r="J15" s="145"/>
      <c r="K15" s="184"/>
      <c r="L15" s="184"/>
      <c r="M15" s="145"/>
      <c r="N15" s="184"/>
      <c r="O15" s="184"/>
      <c r="P15" s="146"/>
      <c r="Q15" s="147"/>
    </row>
    <row r="16" spans="1:17" s="156" customFormat="1" ht="90.75" customHeight="1" thickBot="1" x14ac:dyDescent="0.3">
      <c r="A16" s="150" t="s">
        <v>112</v>
      </c>
      <c r="B16" s="182"/>
      <c r="C16" s="182"/>
      <c r="D16" s="151"/>
      <c r="E16" s="152"/>
      <c r="F16" s="153"/>
      <c r="G16" s="153"/>
      <c r="H16" s="186"/>
      <c r="I16" s="186"/>
      <c r="J16" s="153"/>
      <c r="K16" s="186"/>
      <c r="L16" s="186"/>
      <c r="M16" s="153"/>
      <c r="N16" s="186"/>
      <c r="O16" s="186"/>
      <c r="P16" s="154"/>
      <c r="Q16" s="155"/>
    </row>
    <row r="18" spans="1:17" ht="116.25" customHeight="1" x14ac:dyDescent="0.4">
      <c r="A18" s="216" t="s">
        <v>113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</row>
    <row r="19" spans="1:17" ht="41.25" customHeight="1" x14ac:dyDescent="0.4">
      <c r="A19" s="217"/>
      <c r="B19" s="217"/>
      <c r="C19" s="217"/>
      <c r="D19" s="217"/>
      <c r="E19" s="217"/>
      <c r="F19" s="217"/>
      <c r="G19" s="217"/>
      <c r="H19" s="217"/>
      <c r="I19" s="217"/>
      <c r="J19" s="217"/>
      <c r="K19" s="157"/>
    </row>
    <row r="20" spans="1:17" ht="41.25" customHeight="1" x14ac:dyDescent="0.4">
      <c r="A20" s="218"/>
      <c r="B20" s="218"/>
      <c r="C20" s="218"/>
      <c r="D20" s="218"/>
      <c r="E20" s="218"/>
      <c r="F20" s="218"/>
      <c r="G20" s="218"/>
      <c r="H20" s="218"/>
      <c r="I20" s="218"/>
      <c r="J20" s="218"/>
      <c r="K20" s="218"/>
    </row>
    <row r="22" spans="1:17" ht="20.25" x14ac:dyDescent="0.3">
      <c r="A22" s="190" t="s">
        <v>122</v>
      </c>
      <c r="B22" s="190"/>
      <c r="C22" s="191"/>
      <c r="D22" s="190"/>
      <c r="E22" s="190"/>
      <c r="F22" s="190"/>
      <c r="G22" s="190"/>
    </row>
    <row r="23" spans="1:17" ht="15.75" x14ac:dyDescent="0.25">
      <c r="A23" s="130"/>
      <c r="B23" s="129"/>
      <c r="C23" s="128"/>
    </row>
    <row r="24" spans="1:17" s="158" customFormat="1" ht="18.75" x14ac:dyDescent="0.3">
      <c r="B24" s="159"/>
      <c r="C24" s="160"/>
    </row>
    <row r="25" spans="1:17" ht="18.75" x14ac:dyDescent="0.3">
      <c r="A25" s="132"/>
    </row>
    <row r="27" spans="1:17" ht="18.75" x14ac:dyDescent="0.3">
      <c r="A27" s="131"/>
    </row>
  </sheetData>
  <mergeCells count="27">
    <mergeCell ref="A4:Q4"/>
    <mergeCell ref="A5:A10"/>
    <mergeCell ref="B5:D7"/>
    <mergeCell ref="E5:Q5"/>
    <mergeCell ref="E6:G7"/>
    <mergeCell ref="H6:J7"/>
    <mergeCell ref="K6:M7"/>
    <mergeCell ref="N6:P7"/>
    <mergeCell ref="Q6:Q10"/>
    <mergeCell ref="B8:B10"/>
    <mergeCell ref="O8:O10"/>
    <mergeCell ref="P8:P10"/>
    <mergeCell ref="A18:Q18"/>
    <mergeCell ref="A19:J19"/>
    <mergeCell ref="A20:K20"/>
    <mergeCell ref="I8:I10"/>
    <mergeCell ref="J8:J10"/>
    <mergeCell ref="K8:K10"/>
    <mergeCell ref="L8:L10"/>
    <mergeCell ref="M8:M10"/>
    <mergeCell ref="N8:N10"/>
    <mergeCell ref="C8:C10"/>
    <mergeCell ref="D8:D10"/>
    <mergeCell ref="E8:E10"/>
    <mergeCell ref="F8:F10"/>
    <mergeCell ref="G8:G10"/>
    <mergeCell ref="H8:H10"/>
  </mergeCells>
  <pageMargins left="0" right="0" top="0" bottom="0" header="0.31496062992125984" footer="0.31496062992125984"/>
  <pageSetup paperSize="9" scale="23" fitToWidth="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приложение 1</vt:lpstr>
      <vt:lpstr>приложение 1.1</vt:lpstr>
      <vt:lpstr>приложение 1.3 Неуказные </vt:lpstr>
      <vt:lpstr>'приложение 1'!Заголовки_для_печати</vt:lpstr>
      <vt:lpstr>'приложение 1.1'!Заголовки_для_печати</vt:lpstr>
      <vt:lpstr>'приложение 1'!Область_печати</vt:lpstr>
      <vt:lpstr>'приложение 1.1'!Область_печати</vt:lpstr>
      <vt:lpstr>'приложение 1.3 Неуказные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suhih</dc:creator>
  <cp:lastModifiedBy>User</cp:lastModifiedBy>
  <cp:lastPrinted>2020-06-05T11:05:48Z</cp:lastPrinted>
  <dcterms:created xsi:type="dcterms:W3CDTF">2014-09-26T08:21:45Z</dcterms:created>
  <dcterms:modified xsi:type="dcterms:W3CDTF">2020-06-05T11:05:52Z</dcterms:modified>
</cp:coreProperties>
</file>